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irankovic\Desktop\Predmer\"/>
    </mc:Choice>
  </mc:AlternateContent>
  <xr:revisionPtr revIDLastSave="0" documentId="13_ncr:1_{956CB976-4E97-4E7B-B1AC-E06383F22635}" xr6:coauthVersionLast="44" xr6:coauthVersionMax="44" xr10:uidLastSave="{00000000-0000-0000-0000-000000000000}"/>
  <bookViews>
    <workbookView xWindow="390" yWindow="255" windowWidth="16755" windowHeight="14745" firstSheet="2" activeTab="6" xr2:uid="{00000000-000D-0000-FFFF-FFFF00000000}"/>
  </bookViews>
  <sheets>
    <sheet name="Cover" sheetId="11" r:id="rId1"/>
    <sheet name="1.Archutectural Works" sheetId="19" r:id="rId2"/>
    <sheet name="E.Electrical Works" sheetId="15" r:id="rId3"/>
    <sheet name="P" sheetId="16" r:id="rId4"/>
    <sheet name="EL.Elevator" sheetId="17" r:id="rId5"/>
    <sheet name="M Mechanical" sheetId="18" r:id="rId6"/>
    <sheet name="Summary" sheetId="7" r:id="rId7"/>
  </sheets>
  <definedNames>
    <definedName name="aquatherm">#REF!</definedName>
    <definedName name="Bakar">#REF!</definedName>
    <definedName name="cevi_celik">#REF!</definedName>
    <definedName name="euro" localSheetId="5">'M Mechanical'!#REF!</definedName>
    <definedName name="euro">#REF!</definedName>
    <definedName name="_xlnm.Print_Area" localSheetId="1">'1.Archutectural Works'!$A$1:$H$42</definedName>
    <definedName name="_xlnm.Print_Area" localSheetId="0">Cover!$A$1:$I$41</definedName>
    <definedName name="_xlnm.Print_Area" localSheetId="2">'E.Electrical Works'!$A$1:$H$75</definedName>
    <definedName name="_xlnm.Print_Area" localSheetId="4">EL.Elevator!$A$1:$H$19</definedName>
    <definedName name="_xlnm.Print_Area" localSheetId="5">'M Mechanical'!$A$1:$H$34</definedName>
    <definedName name="_xlnm.Print_Area" localSheetId="3">P!$B$1:$K$74</definedName>
    <definedName name="_xlnm.Print_Area" localSheetId="6">Summary!$A$1:$F$11</definedName>
    <definedName name="zaradaL3">#REF!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1" i="18" l="1"/>
  <c r="H28" i="18"/>
  <c r="H25" i="18"/>
  <c r="H22" i="18"/>
  <c r="H19" i="18"/>
  <c r="H16" i="18"/>
  <c r="H13" i="18"/>
  <c r="H10" i="18"/>
  <c r="H34" i="18" s="1"/>
  <c r="H13" i="17"/>
  <c r="G18" i="17" s="1"/>
  <c r="H8" i="19"/>
  <c r="E9" i="7" l="1"/>
  <c r="F8" i="7"/>
  <c r="H12" i="19"/>
  <c r="F13" i="19"/>
  <c r="H13" i="19" s="1"/>
  <c r="F14" i="19"/>
  <c r="H14" i="19" s="1"/>
  <c r="F15" i="19"/>
  <c r="H15" i="19"/>
  <c r="F16" i="19"/>
  <c r="H16" i="19" s="1"/>
  <c r="F17" i="19"/>
  <c r="H17" i="19" s="1"/>
  <c r="F18" i="19"/>
  <c r="H18" i="19" s="1"/>
  <c r="F19" i="19"/>
  <c r="H19" i="19" s="1"/>
  <c r="F20" i="19"/>
  <c r="H20" i="19" s="1"/>
  <c r="F21" i="19"/>
  <c r="H21" i="19" s="1"/>
  <c r="F22" i="19"/>
  <c r="H22" i="19" s="1"/>
  <c r="H23" i="19"/>
  <c r="H24" i="19"/>
  <c r="F25" i="19"/>
  <c r="H25" i="19" s="1"/>
  <c r="F26" i="19"/>
  <c r="H26" i="19" s="1"/>
  <c r="F29" i="19"/>
  <c r="H29" i="19" s="1"/>
  <c r="H39" i="19" s="1"/>
  <c r="H32" i="19"/>
  <c r="H33" i="19"/>
  <c r="C37" i="19"/>
  <c r="H37" i="19"/>
  <c r="C38" i="19"/>
  <c r="C40" i="19"/>
  <c r="H40" i="19" l="1"/>
  <c r="H38" i="19"/>
  <c r="H41" i="19" s="1"/>
  <c r="F5" i="7" s="1"/>
  <c r="K7" i="16" l="1"/>
  <c r="K11" i="16"/>
  <c r="K18" i="16"/>
  <c r="K19" i="16"/>
  <c r="K21" i="16"/>
  <c r="K22" i="16"/>
  <c r="K24" i="16"/>
  <c r="K25" i="16"/>
  <c r="K32" i="16"/>
  <c r="K33" i="16"/>
  <c r="K34" i="16"/>
  <c r="K35" i="16"/>
  <c r="K40" i="16"/>
  <c r="K41" i="16"/>
  <c r="K42" i="16"/>
  <c r="K44" i="16"/>
  <c r="K45" i="16"/>
  <c r="K46" i="16"/>
  <c r="K47" i="16"/>
  <c r="K48" i="16"/>
  <c r="K49" i="16"/>
  <c r="K50" i="16"/>
  <c r="K52" i="16"/>
  <c r="K53" i="16"/>
  <c r="I60" i="16"/>
  <c r="K60" i="16" s="1"/>
  <c r="I62" i="16"/>
  <c r="K62" i="16" s="1"/>
  <c r="H26" i="16" l="1"/>
  <c r="H69" i="16" s="1"/>
  <c r="H36" i="16"/>
  <c r="H70" i="16" s="1"/>
  <c r="H54" i="16"/>
  <c r="H71" i="16" s="1"/>
  <c r="H12" i="16"/>
  <c r="H68" i="16" s="1"/>
  <c r="I61" i="16"/>
  <c r="K61" i="16" s="1"/>
  <c r="H63" i="16" s="1"/>
  <c r="H72" i="16" s="1"/>
  <c r="H74" i="16" l="1"/>
  <c r="F7" i="7" s="1"/>
  <c r="H15" i="15"/>
  <c r="H18" i="15"/>
  <c r="H21" i="15"/>
  <c r="H24" i="15"/>
  <c r="H32" i="15"/>
  <c r="H34" i="15"/>
  <c r="H35" i="15"/>
  <c r="H36" i="15"/>
  <c r="H37" i="15"/>
  <c r="H42" i="15"/>
  <c r="H43" i="15"/>
  <c r="H45" i="15"/>
  <c r="H47" i="15"/>
  <c r="H49" i="15"/>
  <c r="H51" i="15"/>
  <c r="H53" i="15"/>
  <c r="H55" i="15"/>
  <c r="H57" i="15"/>
  <c r="H59" i="15"/>
  <c r="H61" i="15"/>
  <c r="H63" i="15"/>
  <c r="H66" i="15"/>
  <c r="H26" i="15" l="1"/>
  <c r="H72" i="15" s="1"/>
  <c r="H68" i="15"/>
  <c r="H73" i="15" s="1"/>
  <c r="H74" i="15" s="1"/>
  <c r="F6" i="7" s="1"/>
  <c r="E10" i="7" l="1"/>
</calcChain>
</file>

<file path=xl/sharedStrings.xml><?xml version="1.0" encoding="utf-8"?>
<sst xmlns="http://schemas.openxmlformats.org/spreadsheetml/2006/main" count="563" uniqueCount="438">
  <si>
    <t>I</t>
  </si>
  <si>
    <t>II</t>
  </si>
  <si>
    <t>III</t>
  </si>
  <si>
    <t>IV</t>
  </si>
  <si>
    <t>m²</t>
  </si>
  <si>
    <r>
      <t>No</t>
    </r>
    <r>
      <rPr>
        <b/>
        <sz val="11"/>
        <rFont val="MAC C Swiss"/>
        <family val="2"/>
      </rPr>
      <t>.</t>
    </r>
  </si>
  <si>
    <t>Tech.
Specs
Ref.</t>
  </si>
  <si>
    <t>Description of works</t>
  </si>
  <si>
    <t>Unit</t>
  </si>
  <si>
    <t>QTY</t>
  </si>
  <si>
    <t>pcs</t>
  </si>
  <si>
    <t>M</t>
  </si>
  <si>
    <t>E</t>
  </si>
  <si>
    <t>SUMMARY</t>
  </si>
  <si>
    <t>P</t>
  </si>
  <si>
    <t>EL</t>
  </si>
  <si>
    <t>TOTAL:</t>
  </si>
  <si>
    <t>Opis radova</t>
  </si>
  <si>
    <t xml:space="preserve">ADJUSTING COMMUNICATIONS </t>
  </si>
  <si>
    <t>TOTAL ELECTRICAL WORKS</t>
  </si>
  <si>
    <t>ELECTRICAL POWER INSTALATIONS FOR TOILET</t>
  </si>
  <si>
    <t>E.II</t>
  </si>
  <si>
    <t>ELECTRICAL POWER INSTALLATIONS FOR PLATFORM</t>
  </si>
  <si>
    <t>E.I</t>
  </si>
  <si>
    <t>E: SUMMARY</t>
  </si>
  <si>
    <t>ЕЛЕКТРОЕНЕРГЕТСКЕ ИНСТАЛАЦИЈЕ ЗА ТОАЛЕТ УКУПНО</t>
  </si>
  <si>
    <t>ELECTRICAL POWER INSTALATIONS FOR TOILET TOTAL</t>
  </si>
  <si>
    <t>compl</t>
  </si>
  <si>
    <t>Потребна мерења и испитивања са издавањем АТЕСТА и пуштањем инсталације у рад.</t>
  </si>
  <si>
    <t xml:space="preserve">Needed measuring and testing with ATTEST issuing and installation commissioning. </t>
  </si>
  <si>
    <t>3.13</t>
  </si>
  <si>
    <t>E.II.14</t>
  </si>
  <si>
    <t>ПРИПРЕМНО-ЗАВРШНИ РАДОВИ</t>
  </si>
  <si>
    <t xml:space="preserve">PRELIMINARY AND FINISH WORKS </t>
  </si>
  <si>
    <t>Пуштање у рад и програмирање  СОС система, са провером исправности рада</t>
  </si>
  <si>
    <t>Commissioning and programing of SOS intercom system with checking of its correct functioning.</t>
  </si>
  <si>
    <t>3.8</t>
  </si>
  <si>
    <t>E.II.13</t>
  </si>
  <si>
    <t>Набавка, испорука и надградна монтажа у тоалету за инвалиде са повезивањем на претходно постављене електричне инсталације, позивног тастера са канапом, за активирање звучног и светлосног сигнала.</t>
  </si>
  <si>
    <t xml:space="preserve">Supply, delivery, flush-wall mounting inside toilet and connecting to previously placed electrical installations of a activating unit for SOS intercom system, with cord-switch for activating SOS acoustic and luminous signals.  </t>
  </si>
  <si>
    <t>E.II.12</t>
  </si>
  <si>
    <t>Набавка, испорука и надградна монтажа у тоалету за инвалиде са повезивањем на претходно постављене електричне инсталације,  јединице за ресет СОС позивног система, са тастером за ресет црвене сигналне лампе и звучног сигнала.</t>
  </si>
  <si>
    <t xml:space="preserve">Supply, delivery, flush-wall mounting inside toilet for the disabled and connecting to previously placed electrical installations of a resseting unit for SOS intercom system with push-button for resseting SOS acoustic and luminous signals. </t>
  </si>
  <si>
    <t>E.II.11</t>
  </si>
  <si>
    <t xml:space="preserve">pcs </t>
  </si>
  <si>
    <t>Набавка, испорука и надградна монтажа изван тоалета за инвалиде са повезивањем на претходно постављене електричне инсталације, напојне јединице СОС позивног система, са црвеном сигналном лампом и звучним сигналом.</t>
  </si>
  <si>
    <t xml:space="preserve">Supply, delivery, flush-wall mounting outside toilet for the disabled and connecting to previously placed electrical installations of a supply unit for SOS intercom system with red signal lamp and acoustic signal.  </t>
  </si>
  <si>
    <t>E.II.10</t>
  </si>
  <si>
    <t>m</t>
  </si>
  <si>
    <t>Ø16</t>
  </si>
  <si>
    <t>Набавка и полагање безхалогенog самогасивог заштитног црева</t>
  </si>
  <si>
    <t>Supply and assembling halogen free self-extinguishing conduit</t>
  </si>
  <si>
    <t>E.II.9</t>
  </si>
  <si>
    <t xml:space="preserve">Набавка, испорука и израда инсталација за СОС позивни систем, у тоалету за инвалиде каблом J-H(St)H 2x2x0,8  </t>
  </si>
  <si>
    <t xml:space="preserve">Supply, delivery and workmanship of signaling installation for SOS intercom system inside toilet for the disabled by cable  J-H(St)H 2x2x0,8 </t>
  </si>
  <si>
    <t>E.II.8</t>
  </si>
  <si>
    <t xml:space="preserve">Набавка, испорука и израда инсталација за СОС позивни систем, изван тоалета за инвалиде, каблом N2XH-J 3x1,5 mm2 који се полаже у зиду под малтер. </t>
  </si>
  <si>
    <t xml:space="preserve">Supply, delivery and workmanship of electrical installation for SOS intercom system outside toilet for the disabled by cable  N2XH-J 3x1,5 mm2  which is laid in the walls under mortar. </t>
  </si>
  <si>
    <t>E.II.7</t>
  </si>
  <si>
    <t>Набавка, испорука, монтажа и повезивање на претходно изведене инсталације двополног КИП прекидача 16A, 230VAC,</t>
  </si>
  <si>
    <r>
      <t>Supply, delivery, assembly and connecting to previously placed installations of a double-pole rocket switch 16A, 230V</t>
    </r>
    <r>
      <rPr>
        <sz val="10"/>
        <rFont val="Arial"/>
        <family val="2"/>
        <charset val="238"/>
      </rPr>
      <t xml:space="preserve">, </t>
    </r>
  </si>
  <si>
    <t>3.6</t>
  </si>
  <si>
    <t>E.II.6</t>
  </si>
  <si>
    <t>Набавка, испорука, монтажа и повезивање на претходно изведене инсталације серијског инсталационог прекидача 10A, 230VAC</t>
  </si>
  <si>
    <t>Supply, delivery, assembly and connecting to previously placed installations of a two gang single-pole switch 10A, 230VAC</t>
  </si>
  <si>
    <t>E.II.5</t>
  </si>
  <si>
    <t>Набавка, испорука, монтажа и повезивање на претходно постављену инсталацију  уградне ЛЕД светиљке, 11W, флукс система 1100 lm - 840 неутрално бела, 4000К, са напојном јединицом. IP44. Кућиште - ливени алуминијум, оптички поклопац - опал. Одговарајућих карактеристика као DN145BLED10S/840 PSU II WH, Philips</t>
  </si>
  <si>
    <t>Supply, delivery, assembly and connecting to previously placed installations of recessed LED luminaire, 11W, system flux 1100 lm - 840 neutral white, 4000K, with power supply unit. IP44. Housing - aluminum die cast, Optical cover - Opal.  Similar characteristics as  DN145BLED10S/840 PSU II WH, Philips</t>
  </si>
  <si>
    <t>3.5</t>
  </si>
  <si>
    <t>E.II.4</t>
  </si>
  <si>
    <t>N2XH-J-3x2.5 mm2</t>
  </si>
  <si>
    <t>N2XH-J-3x1.5 mm2</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</si>
  <si>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 за напајање електричних инсталација у тоалету за особе са инвалидитетом. Ожичење треба извести од разводне кутије испред тоалета, на претходно одређеном струјном кругу за напајање инсталације у тоалету.</t>
  </si>
  <si>
    <t>Supply and assembling at both ends of multicore cables, with halogen free and self-extinguishing insulation, including terminal and junction boxes, cable through and supports, all necessary accesories including empty conduits where is used, for supplying electrical installation in toilet  for the disabled. Wiring shall be done starting from junction box outside toilet previosly detected for supplying electrical installation in toilet.</t>
  </si>
  <si>
    <t>E.II.3</t>
  </si>
  <si>
    <t>ИНСТАЛАЦИЈА ОСВЕТЉЕЊА И ПРИКЉУЧАКА</t>
  </si>
  <si>
    <t xml:space="preserve">POWER SUPPLY INSTALLATION OF THE LIGHTING AND OUTLETS </t>
  </si>
  <si>
    <t>КИП прекидач 16A, 230VAC</t>
  </si>
  <si>
    <t>- double-pole rocket switch 16A, 230VAC</t>
  </si>
  <si>
    <t>прекидачи 10A, 230VAC</t>
  </si>
  <si>
    <t>- wall switches 10A, 230VAC</t>
  </si>
  <si>
    <t xml:space="preserve">светиљке </t>
  </si>
  <si>
    <t>- lighting fixtures</t>
  </si>
  <si>
    <t>утичнице 16A, 230VAC</t>
  </si>
  <si>
    <t xml:space="preserve"> -socket outlets 16A, 230VAC</t>
  </si>
  <si>
    <t>Демонтажа постојећих инсталација у тоалетима</t>
  </si>
  <si>
    <t xml:space="preserve">Dismantling existing electrical installations in the toilets </t>
  </si>
  <si>
    <t>3.2</t>
  </si>
  <si>
    <t>E.II.2</t>
  </si>
  <si>
    <t>Одређивање струјних кругова за напајање електричних инсталација у тоалетима</t>
  </si>
  <si>
    <t xml:space="preserve">Detailed inspection with determination of electrical circuits which supply fixed electrical appliances in the toilets </t>
  </si>
  <si>
    <t>E.II.1</t>
  </si>
  <si>
    <t>ДЕМОНТАЖА</t>
  </si>
  <si>
    <t>DISMANTLING WORKS</t>
  </si>
  <si>
    <t>ЕЛЕКТРОЕНЕРГЕТСКЕ ИНСТАЛАЦИЈЕ ЗА ТОАЛЕТ</t>
  </si>
  <si>
    <t>ЕЛЕКТРОЕНЕРГЕТСКЕ ИНСТАЛАЦИЈЕ ПЛАТФОРМА УКУПНО</t>
  </si>
  <si>
    <t>ELECTRICAL POWER INSTALLATIONS FOR PLATFORM TOTAL</t>
  </si>
  <si>
    <t>E.I.4</t>
  </si>
  <si>
    <t xml:space="preserve">N2XH-Ј 1x16mm2 </t>
  </si>
  <si>
    <t>Набавка и повезивање на оба краја једножилног кабла, са  безхалогеном самогасивом изолацијом, укључујући уводнице и носаче, сав потребан материјал укључујући и заштитне цеви где су коришћене</t>
  </si>
  <si>
    <t xml:space="preserve">Supply and assembling at both ends of singlecore cables, with halogen free and self-extinguishing insulation, cable through and supports, all necessary accesories including empty conduits where is used </t>
  </si>
  <si>
    <t>3.10.5</t>
  </si>
  <si>
    <t>E.I.3</t>
  </si>
  <si>
    <t>ИНСТАЛАЦИЈА УЗЕМЉЕЊА И ИЗЈЕДНАЧЕЊА ПОТЕНЦИЈАЛА</t>
  </si>
  <si>
    <t xml:space="preserve">INSTALLATION OF EARTHING AND EQUALIZATION OF POTENTIAL </t>
  </si>
  <si>
    <t xml:space="preserve">Н2XХ-Ј 3x2,5мм2 </t>
  </si>
  <si>
    <t xml:space="preserve">N2XH-Ј 3x2,5mm2 </t>
  </si>
  <si>
    <t>Набавка и повезивање на оба краја вишежилног кабла, са  безхалогеном самогасивом изолацијом, укључујући стезаљке и разводне кутије, уводнице и носачи, сав потребан материјал укључујући и заштитне цеви где су коришћене</t>
  </si>
  <si>
    <t xml:space="preserve">Supply and assembling at both ends of multicore cables, with halogen free and self-extinguishing insulation, including terminal and junction boxes, cable through and supports, all necessary accesories including empty conduits where is used </t>
  </si>
  <si>
    <t>E.I.2</t>
  </si>
  <si>
    <t>НАПОЈНИ КАБЛ</t>
  </si>
  <si>
    <t>SUPPLY CABLES</t>
  </si>
  <si>
    <t>cmpl.</t>
  </si>
  <si>
    <t>минијатурни заштитни прекидач за заштиту струјног кола од преоптерећења и кратког споја, 1-полни, 16А, прекидне моћи 6кА, карактеристике Ц - ком.1</t>
  </si>
  <si>
    <t xml:space="preserve"> - miniature circuit breaker for protection of electrical circuits from overload and short circuits , 1-pole, Amperage 16А, breaking capacity 6kA, tripping characteristics C - psc.1</t>
  </si>
  <si>
    <t>Уградња</t>
  </si>
  <si>
    <t>Build in</t>
  </si>
  <si>
    <t>Главни разводни орман ГРО                          Измене у постојећем главном разводном орману ГРО у приземљу:</t>
  </si>
  <si>
    <t>Main distribution board GRO
Making changes in the existing main distribution board GRO on the Ground floor:</t>
  </si>
  <si>
    <t>РАЗВОДНИ ОРМАН</t>
  </si>
  <si>
    <t>DISTRIBUTION CABINETS</t>
  </si>
  <si>
    <t>3.3.1</t>
  </si>
  <si>
    <t>E.I.1</t>
  </si>
  <si>
    <t>ЕЛЕКТРОЕНЕРГЕТСКЕ ИНСТАЛАЦИЈЕ ПЛАТФОРМА</t>
  </si>
  <si>
    <t>Напомена: 
Сви неопходни АГ радови за санацију оштећења на зидовима и плафону објекта узрокованих полагањем електричних инсталација су предвиђени у АГ предмеру и предрачуну.</t>
  </si>
  <si>
    <t>Note:
All necessary architectural-civil works for repairing damage on walls and ceilings caused by electrical installations works are foreseen in architectural-civil bill of quantities.</t>
  </si>
  <si>
    <t>Опис радова</t>
  </si>
  <si>
    <t xml:space="preserve">Section:  E.  Electrical Works / Електроенергетски радови </t>
  </si>
  <si>
    <t xml:space="preserve">Accessibility_Municipal building Babušnica/ Приступачност-Општина Бабушница 
</t>
  </si>
  <si>
    <t>Section:  A.  Architectural Works / Архитектонски радови</t>
  </si>
  <si>
    <t>Accessibility_Municipal building Babušnica</t>
  </si>
  <si>
    <t>ПРЕДМЕР И ПРЕДРАЧУН</t>
  </si>
  <si>
    <t>Приступачност-зграда Општине Бабушница</t>
  </si>
  <si>
    <t>2.4.1</t>
  </si>
  <si>
    <t>2.3.2</t>
  </si>
  <si>
    <t>2.2.4</t>
  </si>
  <si>
    <t>2.13.2</t>
  </si>
  <si>
    <t>2.13.1</t>
  </si>
  <si>
    <t>Укупно ХИДРОТЕХНИЧКИ РАДОВИ (без ПДВ-а)</t>
  </si>
  <si>
    <t xml:space="preserve">Total Bill PLUMBING WORKS (Exclusive of VAT and other taxes) </t>
  </si>
  <si>
    <t xml:space="preserve">Испитивање мреже и пуштање у рад </t>
  </si>
  <si>
    <t xml:space="preserve">Testing and comissioning </t>
  </si>
  <si>
    <t>Санитарије</t>
  </si>
  <si>
    <t>Sanitary fixtures</t>
  </si>
  <si>
    <t xml:space="preserve">Унутрашње канализационе инсталације </t>
  </si>
  <si>
    <t xml:space="preserve">Interior waste drainage installations </t>
  </si>
  <si>
    <t>Унутрашње водоводне инсталације</t>
  </si>
  <si>
    <t xml:space="preserve">Interior water supply installations </t>
  </si>
  <si>
    <t xml:space="preserve">Радови на демонтажи санитарија и цевовода </t>
  </si>
  <si>
    <t xml:space="preserve">Demolition and dismantling works </t>
  </si>
  <si>
    <t>РЕКАПИТУЛАЦИЈА</t>
  </si>
  <si>
    <t>УКУПНО ИСПИТИВАЊЕ МРЕЖЕ И ПУШТАЊЕ У РАД</t>
  </si>
  <si>
    <t>TOTAL TESTING AND COMMISSIONING</t>
  </si>
  <si>
    <t>m'</t>
  </si>
  <si>
    <t>Испитивање фекалне канализације</t>
  </si>
  <si>
    <t xml:space="preserve">Testing and commissioning of waste drainage system </t>
  </si>
  <si>
    <t>P.5.3</t>
  </si>
  <si>
    <t>Дезинфекција водоводне мреже</t>
  </si>
  <si>
    <t xml:space="preserve">Disinfection/chlorination of water supply system            </t>
  </si>
  <si>
    <t>P.5.2</t>
  </si>
  <si>
    <t>Испитивање водоводне мреже</t>
  </si>
  <si>
    <t xml:space="preserve">Testing and commissioning of water supply system         </t>
  </si>
  <si>
    <t>P.5.1</t>
  </si>
  <si>
    <t>ИСПИТИВАЊЕ МРЕЖЕ И ПУШТАЊЕ У РАД</t>
  </si>
  <si>
    <t>TESTING AND COMMISSIONING</t>
  </si>
  <si>
    <t>P.5</t>
  </si>
  <si>
    <t>УКУПНО САНИТАРИЈЕ</t>
  </si>
  <si>
    <t>TOTAL SANITARY FIXTURES</t>
  </si>
  <si>
    <t>pcs / kom</t>
  </si>
  <si>
    <t>10 Л</t>
  </si>
  <si>
    <t>10 L</t>
  </si>
  <si>
    <t>5 Л</t>
  </si>
  <si>
    <t>5 L</t>
  </si>
  <si>
    <t>Набавка, транспорт и уградња електричних бојлера.</t>
  </si>
  <si>
    <t xml:space="preserve">Purchase, transport and installation of a electric water heater 
                </t>
  </si>
  <si>
    <t>P.4.5</t>
  </si>
  <si>
    <t>Четка за wц шољу</t>
  </si>
  <si>
    <t>Toilet bowel brush</t>
  </si>
  <si>
    <t>Канта за отпатке</t>
  </si>
  <si>
    <t>Waste bin</t>
  </si>
  <si>
    <t>Држач тоалет папира</t>
  </si>
  <si>
    <t>Toilet paper holder</t>
  </si>
  <si>
    <t>Држач папирних убруса</t>
  </si>
  <si>
    <t>Paper towel holder</t>
  </si>
  <si>
    <t>Дозатор течног сапуна</t>
  </si>
  <si>
    <t>Fluid soap dozing unit</t>
  </si>
  <si>
    <t>Огледало прилагођено за особе са посебним потребама</t>
  </si>
  <si>
    <t>Mirror for people with special needs</t>
  </si>
  <si>
    <t>Огледало 60 x 45 цм</t>
  </si>
  <si>
    <t>Mirror 60 x 45 cm</t>
  </si>
  <si>
    <t>Набавка, транспорт и монтажа санитарне галантерије.</t>
  </si>
  <si>
    <t xml:space="preserve">Purchase, transport and installation of toilets accessories  
</t>
  </si>
  <si>
    <t>P.4.4</t>
  </si>
  <si>
    <t>P.4.3</t>
  </si>
  <si>
    <t>P.4.2</t>
  </si>
  <si>
    <t>P.4.1</t>
  </si>
  <si>
    <t>САНИТАРИЈЕ</t>
  </si>
  <si>
    <t xml:space="preserve"> SANITARY FIXTURES</t>
  </si>
  <si>
    <t>P.4</t>
  </si>
  <si>
    <t>УКУПНО УНУТРАШЊЕ КАНАЛИЗАЦИОНЕ ИНСТАЛАЦИЈЕ</t>
  </si>
  <si>
    <t xml:space="preserve">TOTAL INTERIOR WASTE WATER INSTALLATIONS   </t>
  </si>
  <si>
    <t>LS / пауш</t>
  </si>
  <si>
    <t>Повезивање нове инсталације на постојећу инсталацију фекалне канализације.</t>
  </si>
  <si>
    <t>P.3.3</t>
  </si>
  <si>
    <t>P.3.2</t>
  </si>
  <si>
    <t>Ø 110</t>
  </si>
  <si>
    <t>Ø 50</t>
  </si>
  <si>
    <t>P.3.1</t>
  </si>
  <si>
    <t>УНУТРАШЊЕ КАНАЛИЗАЦИОНЕ ИНСТАЛАЦИЈЕ</t>
  </si>
  <si>
    <t xml:space="preserve">INTERIOR WASTE WATER INSTALLATIONS   </t>
  </si>
  <si>
    <t>P.3</t>
  </si>
  <si>
    <t>УКУПНО УНУТРАШЊЕ ВОДОВОДНЕ ИНСТАЛАЦИЈЕ</t>
  </si>
  <si>
    <t xml:space="preserve">TOTAL INTERIOR WATER SUPPLY INSTALLATION </t>
  </si>
  <si>
    <t>Повезивање нове инсталације на постојећу водоводну инсталацију.</t>
  </si>
  <si>
    <t>P.2.4</t>
  </si>
  <si>
    <t>ø1/2"</t>
  </si>
  <si>
    <t>P.2.3</t>
  </si>
  <si>
    <t>Ø 25 mm (ø3/4")</t>
  </si>
  <si>
    <t>Ø 20 mm (ø1/2")</t>
  </si>
  <si>
    <t>P.2.2</t>
  </si>
  <si>
    <t>P.2.1</t>
  </si>
  <si>
    <t>УНУТРАШЊЕ ВОДОВОДНЕ ИНСТАЛАЦИЈЕ</t>
  </si>
  <si>
    <t xml:space="preserve">INTERIOR WATER SUPPLY INSTALLATION </t>
  </si>
  <si>
    <t>P.2</t>
  </si>
  <si>
    <t>УКУПНО РАДОВИ НА ДЕМОНТАЖИ САНИТАРИЈА И ЦЕВОВОДА</t>
  </si>
  <si>
    <t>TOTAL DEMOLITION &amp; DISMANTLING WORKS</t>
  </si>
  <si>
    <t>Рушење / демонтажа постојећих водоводних и одводних цеви и арматурних елемената са одлагањем материјала</t>
  </si>
  <si>
    <t xml:space="preserve">Demolition/Dismantling of existing water supply and drainage pipes and fittings fixtures with disposal of the material         </t>
  </si>
  <si>
    <t>P.1.2</t>
  </si>
  <si>
    <t>бојлер</t>
  </si>
  <si>
    <t>water heater</t>
  </si>
  <si>
    <t>керамичка WC шоља са водокотлићем</t>
  </si>
  <si>
    <t>ceramic water closet with cistern</t>
  </si>
  <si>
    <t>писоар</t>
  </si>
  <si>
    <t>urinal</t>
  </si>
  <si>
    <t>За све следеће позиције рушење, ломљење, сечење и демонтажа укључује: заштиту, уклањање отпадака, руковање смећем на утоварним и одлагалишним површинама које су одобриле локалне власти, заштиту постојећих суседних грађевина, поправљање околине итд. За предмете које корисник / Надзорни орган одлучи да чува и складишти, у цену ће бити укључено утовар, транспорт, истовар и складиштење на месту удаљеном до 5 км.</t>
  </si>
  <si>
    <t xml:space="preserve">For all the following items demolition, breaking, cutting and dismantling shall include: protection, debris removal, debris handling to loading and dumping areas approved by local authorities, protecting the existing adjacent structures, making good all surrounding, etc. For items which Beneficiary/Supervisor will decide to keep and store them, the price shall include loading, transporting, unloading and storing them at the place up to 5 km distance. </t>
  </si>
  <si>
    <t>P.1.1</t>
  </si>
  <si>
    <t>РАДОВИ НА ДЕМОНТАЖИ САНИТАРИЈА И ЦЕВОВОДА</t>
  </si>
  <si>
    <t xml:space="preserve">DEMOLITION &amp; DISMANTLING WORKS
</t>
  </si>
  <si>
    <t>P.1</t>
  </si>
  <si>
    <t>QTY / Количина</t>
  </si>
  <si>
    <t>Unit / ЈМ</t>
  </si>
  <si>
    <t>Tech.
Specs
Ref. / Референтна ставка у тех. спец.</t>
  </si>
  <si>
    <t>No. / Број позиције</t>
  </si>
  <si>
    <t>Section:  P.  Plumbing Works / Хидротехнички радови</t>
  </si>
  <si>
    <t xml:space="preserve">Accessibility_Municipal building Babušnica/  Приступачност-Општина Бабушница
</t>
  </si>
  <si>
    <t>TOTAL PLATFORMS</t>
  </si>
  <si>
    <t>pc</t>
  </si>
  <si>
    <r>
      <rPr>
        <b/>
        <sz val="10"/>
        <rFont val="Arial"/>
        <family val="2"/>
      </rPr>
      <t>БРОЈ ПРИЛАЗА И ОРЈЕНТАЦИЈА:</t>
    </r>
    <r>
      <rPr>
        <sz val="10"/>
        <rFont val="Arial"/>
        <family val="2"/>
      </rPr>
      <t xml:space="preserve"> 2, 1+1 под углом 180 степени</t>
    </r>
  </si>
  <si>
    <r>
      <rPr>
        <b/>
        <sz val="10"/>
        <rFont val="Arial"/>
        <family val="2"/>
      </rPr>
      <t>NUMBER OF LANDINGS AND ORIENTATION</t>
    </r>
    <r>
      <rPr>
        <sz val="10"/>
        <rFont val="Arial"/>
        <family val="2"/>
      </rPr>
      <t>: 2, 1+1 at 180 degree</t>
    </r>
  </si>
  <si>
    <r>
      <rPr>
        <b/>
        <sz val="10"/>
        <rFont val="Arial"/>
        <family val="2"/>
      </rPr>
      <t>БРОЈ СТАНИЦА:</t>
    </r>
    <r>
      <rPr>
        <sz val="10"/>
        <rFont val="Arial"/>
        <family val="2"/>
      </rPr>
      <t xml:space="preserve"> 2, (0, 1)</t>
    </r>
  </si>
  <si>
    <r>
      <rPr>
        <b/>
        <sz val="10"/>
        <rFont val="Arial"/>
        <family val="2"/>
      </rPr>
      <t>NUMBER OF STOPS</t>
    </r>
    <r>
      <rPr>
        <sz val="10"/>
        <rFont val="Arial"/>
        <family val="2"/>
      </rPr>
      <t>: 2, (0, 1)</t>
    </r>
  </si>
  <si>
    <r>
      <t>БРЗИНА:</t>
    </r>
    <r>
      <rPr>
        <sz val="10"/>
        <rFont val="Arial"/>
        <family val="2"/>
      </rPr>
      <t xml:space="preserve"> 0.13 м/с</t>
    </r>
  </si>
  <si>
    <r>
      <rPr>
        <b/>
        <sz val="10"/>
        <rFont val="Arial"/>
        <family val="2"/>
      </rPr>
      <t>TRAVEL SPEED</t>
    </r>
    <r>
      <rPr>
        <sz val="10"/>
        <rFont val="Arial"/>
        <family val="2"/>
      </rPr>
      <t>: 0.13 m/s</t>
    </r>
  </si>
  <si>
    <r>
      <rPr>
        <b/>
        <sz val="10"/>
        <rFont val="Arial"/>
        <family val="2"/>
      </rPr>
      <t>НОСИВОСТ</t>
    </r>
    <r>
      <rPr>
        <sz val="10"/>
        <rFont val="Arial"/>
        <family val="2"/>
      </rPr>
      <t>: 250 кг - једна особа у колицима</t>
    </r>
  </si>
  <si>
    <r>
      <rPr>
        <b/>
        <sz val="10"/>
        <rFont val="Arial"/>
        <family val="2"/>
      </rPr>
      <t>CAPACITY</t>
    </r>
    <r>
      <rPr>
        <sz val="10"/>
        <rFont val="Arial"/>
        <family val="2"/>
      </rPr>
      <t>: 250 kg - 1 person in wheelchair</t>
    </r>
  </si>
  <si>
    <r>
      <rPr>
        <b/>
        <sz val="10"/>
        <rFont val="Arial"/>
        <family val="2"/>
      </rPr>
      <t>НАМЕНА</t>
    </r>
    <r>
      <rPr>
        <sz val="10"/>
        <rFont val="Arial"/>
        <family val="2"/>
      </rPr>
      <t>: за лица са смањеном покретљивошћу</t>
    </r>
  </si>
  <si>
    <r>
      <rPr>
        <b/>
        <sz val="10"/>
        <rFont val="Arial"/>
        <family val="2"/>
      </rPr>
      <t>PURPOSE</t>
    </r>
    <r>
      <rPr>
        <sz val="10"/>
        <rFont val="Arial"/>
        <family val="2"/>
      </rPr>
      <t>: For people with impaired mobility</t>
    </r>
  </si>
  <si>
    <r>
      <rPr>
        <b/>
        <sz val="10"/>
        <rFont val="Arial"/>
        <family val="2"/>
      </rPr>
      <t>ТИП</t>
    </r>
    <r>
      <rPr>
        <sz val="10"/>
        <rFont val="Arial"/>
        <family val="2"/>
      </rPr>
      <t>: степенишна платформа са самоносећим стубовима и закривљеном шином</t>
    </r>
  </si>
  <si>
    <r>
      <rPr>
        <b/>
        <sz val="10"/>
        <rFont val="Arial"/>
        <family val="2"/>
      </rPr>
      <t>TYPE</t>
    </r>
    <r>
      <rPr>
        <sz val="10"/>
        <rFont val="Arial"/>
        <family val="2"/>
      </rPr>
      <t>: Stairlift platform, with self supporting fixing and curved guide rail</t>
    </r>
  </si>
  <si>
    <r>
      <rPr>
        <b/>
        <sz val="10"/>
        <rFont val="Arial"/>
        <family val="2"/>
      </rPr>
      <t>БРОЈ ПЛАТФОРМИ</t>
    </r>
    <r>
      <rPr>
        <sz val="10"/>
        <rFont val="Arial"/>
        <family val="2"/>
      </rPr>
      <t>: 1</t>
    </r>
  </si>
  <si>
    <r>
      <rPr>
        <b/>
        <sz val="10"/>
        <rFont val="Arial"/>
        <family val="2"/>
      </rPr>
      <t>NUMBER OF PLATFORM</t>
    </r>
    <r>
      <rPr>
        <sz val="10"/>
        <rFont val="Arial"/>
        <family val="2"/>
      </rPr>
      <t>: 1</t>
    </r>
  </si>
  <si>
    <t>5.4</t>
  </si>
  <si>
    <t>EL.3</t>
  </si>
  <si>
    <t>Опис позиције</t>
  </si>
  <si>
    <t>Accessibility_Municipality Babusnica / Приступачност - Општина Бабушница</t>
  </si>
  <si>
    <t>Total Radiator modification</t>
  </si>
  <si>
    <t>ls</t>
  </si>
  <si>
    <t>Обрачун паушално</t>
  </si>
  <si>
    <t>Billing by lumpsum</t>
  </si>
  <si>
    <t>Припремно завршни радови</t>
  </si>
  <si>
    <t>Preparatory and finishing works</t>
  </si>
  <si>
    <t>set</t>
  </si>
  <si>
    <t>Обрачун по комаду ДН15</t>
  </si>
  <si>
    <t>Billing by piece DN15</t>
  </si>
  <si>
    <t>Испорука и инсталација новог радијаторског навијка у одговарајућој димензији. Навијци са предвиђени са предподешавањем. Навијци су подешени на позиције према постојећим навијцима / вентилима</t>
  </si>
  <si>
    <t>Delivery and installation of new radiator  lockshield  in appropriate dimension. Lockshields are equipped with preadjustment. Lockshields are adjusted to positions equivalet to original valves/lockshields</t>
  </si>
  <si>
    <t>6.2.1.5</t>
  </si>
  <si>
    <t>Delivery and installation of new radiator valve in appropriate dimension. Radiator valves are equipped with manual heads.</t>
  </si>
  <si>
    <t>6.2.1.4</t>
  </si>
  <si>
    <t>Billing by radiator</t>
  </si>
  <si>
    <t>6.2.1.8</t>
  </si>
  <si>
    <t>Обрачун по радијатору</t>
  </si>
  <si>
    <t>6.3.4</t>
  </si>
  <si>
    <t>6.3.3</t>
  </si>
  <si>
    <t>Billing by radiator position</t>
  </si>
  <si>
    <t>Изолација радијатора чији вентили нису у функцији методом ледених чепова. Смрзавње цевовода се врши фреонским апаратом.</t>
  </si>
  <si>
    <t>Isolation of radiator by means of plug freezing. Using electric pipe freezing  with refrigreration cycle.</t>
  </si>
  <si>
    <t>6.3.2</t>
  </si>
  <si>
    <t>Обрачун по позицији пражњења</t>
  </si>
  <si>
    <t>Billing by section of piping being drained</t>
  </si>
  <si>
    <t>Cloasing off and draining of radiator section. All water from interior installation is to be collected for propper disposal.</t>
  </si>
  <si>
    <t>6.3.1</t>
  </si>
  <si>
    <t>total price</t>
  </si>
  <si>
    <t>unit price</t>
  </si>
  <si>
    <t>qty</t>
  </si>
  <si>
    <t>unit</t>
  </si>
  <si>
    <t>Измене радијаторског грејања</t>
  </si>
  <si>
    <t>Radiator modification</t>
  </si>
  <si>
    <t>кол.
Qty</t>
  </si>
  <si>
    <t>Јед.
Unit</t>
  </si>
  <si>
    <t>бр.
No.</t>
  </si>
  <si>
    <t>Section/Секција:  6.HVAC / Машинске инсталације грејања</t>
  </si>
  <si>
    <t>Accessibility - Zgrada Opštine, Babušnica
Приступачност - Зграда Општине, Бабушница</t>
  </si>
  <si>
    <t xml:space="preserve">Accessibility_Municipal building Babušnica/ Приступачност-зграда Општине Бабушница
</t>
  </si>
  <si>
    <t>ACCESSIBILITY MARKS / ОЗНАКЕ ПРИСТУПАЧНОСТИ</t>
  </si>
  <si>
    <t>TOILET ADJUSTMENT / ПРИЛАГОЂАВАЊЕ ТОАЛЕТА</t>
  </si>
  <si>
    <t>ADJUSTING THE ENTRANCE / ПРИЛАГОЂАВАЊЕ  УЛАЗА</t>
  </si>
  <si>
    <t>ADJUSTING COMMUNICATIONS / ПРИЛАГОЂАВАЊЕ КОМУНИКАЦИЈА</t>
  </si>
  <si>
    <r>
      <t>No</t>
    </r>
    <r>
      <rPr>
        <b/>
        <sz val="11"/>
        <rFont val="MAC C Swiss"/>
        <family val="2"/>
      </rPr>
      <t>. / бр</t>
    </r>
  </si>
  <si>
    <t>Tech.
Specs
Ref. / Реф. ставка у тех. спец.</t>
  </si>
  <si>
    <t>Unit / J.M.</t>
  </si>
  <si>
    <t>QTY / KOЛ</t>
  </si>
  <si>
    <t>A I.1</t>
  </si>
  <si>
    <t>A II.1</t>
  </si>
  <si>
    <t>A II.2</t>
  </si>
  <si>
    <t>A II.3</t>
  </si>
  <si>
    <t>A II.4</t>
  </si>
  <si>
    <t>A II.5</t>
  </si>
  <si>
    <t>A II.6</t>
  </si>
  <si>
    <t>A II.7</t>
  </si>
  <si>
    <t>A II.8</t>
  </si>
  <si>
    <t>A II.9</t>
  </si>
  <si>
    <t>A II.10</t>
  </si>
  <si>
    <t>A II.11</t>
  </si>
  <si>
    <t>A II.12</t>
  </si>
  <si>
    <t>A II.13</t>
  </si>
  <si>
    <t>A II.14</t>
  </si>
  <si>
    <t>A III.1</t>
  </si>
  <si>
    <t>A IV.1</t>
  </si>
  <si>
    <t>A IV.3</t>
  </si>
  <si>
    <t>Section:  EL.  Elevators / Лифтови</t>
  </si>
  <si>
    <t>А</t>
  </si>
  <si>
    <t>ARCHITECTURAL WORKS / АРХИТЕКТОНСКИ РАДОВИ</t>
  </si>
  <si>
    <t>ELECTRICAL WORKS / ЕЛЕКТРОТЕХНИЧКИ РАДОВИ</t>
  </si>
  <si>
    <t>PLUMBING WORKS / ХИДРОТЕХНИЧКИ РАДОВИ</t>
  </si>
  <si>
    <t>ELEVATORS / ЛИФТОВИ</t>
  </si>
  <si>
    <t xml:space="preserve">MECHANICAL WORKS/ MECHANICAL WORKS / МАШИНСКЕ ИНСТАЛАЦИЈЕ </t>
  </si>
  <si>
    <t xml:space="preserve">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
</t>
  </si>
  <si>
    <t>Све следеће позиције обухватају: сав употребљени материјал са растуром, припремно-завршним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</si>
  <si>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Procurement, transport and installation of PPR water supply pipes including all necessary fittings, supports, insulation and protection                                     
Calculation per m of length of installed water supply network.</t>
  </si>
  <si>
    <t>Набавка, транспорт и уградња водоводних ППР цеви укључујући сав потребан фитинг и спојни материјал, ослонце, изолацију и заштиту.
Обрачун по метру дужном монтиране водоводне мреже.</t>
  </si>
  <si>
    <t>4.3.1.
4.3.2.</t>
  </si>
  <si>
    <t xml:space="preserve">Supply and installation of built-in gate(stop) valves.                       </t>
  </si>
  <si>
    <t>Набавка, транспорт и уградња пропусних вентила.</t>
  </si>
  <si>
    <t>4.3.3.</t>
  </si>
  <si>
    <t xml:space="preserve">Supply and installation of angle ball valves.                              </t>
  </si>
  <si>
    <t>Набавка, транспорт и уградња ЕК вентила.</t>
  </si>
  <si>
    <t>4.5.6.</t>
  </si>
  <si>
    <t>4.3.7.</t>
  </si>
  <si>
    <t>The аll following items include  the following:  all used materials  including waste material, preparatory and finishing works, transfer of material to the place of  installation, scaling of lines according to the Plan, punching of holes through walls and cross-sectional structures, construction  of grooves in the walls for laying of pipes, and possible securing.</t>
  </si>
  <si>
    <t>Све следеће позиције обухватају: сав употребљени материјал са растуром, припремно завршни радови, пренос материјала до места монтаже, размеравање водова по плану, пробијање отвора кроз зидове и међуспратне конструкције, израда жљебова у зидовима за полагање цеви, и евентуално обзиђивање.</t>
  </si>
  <si>
    <t>4.4.1.</t>
  </si>
  <si>
    <t>Procurement, transport and installation of wastewater PPHT pipes including all necessary fittings, supports and protection.
Calculation per m of length of installed sewerage network.</t>
  </si>
  <si>
    <t>Набавка, траснпорт и монтажа ППХТ канализационих цеви укључујући све неопходне фазонске комаде, ослонце и заштиту. 
Обрачун по метру дужном монтиране канализационе мреже.</t>
  </si>
  <si>
    <t>4.4.2.</t>
  </si>
  <si>
    <t xml:space="preserve">Purchase, transport and installation of floor drains. </t>
  </si>
  <si>
    <t xml:space="preserve">Набавка, транспорт и монтажа подног сливника. 
</t>
  </si>
  <si>
    <t>4.4.6.</t>
  </si>
  <si>
    <t>4.5.1.</t>
  </si>
  <si>
    <t>Purchase and installation of a complete  console toilet bowl with a built-in cistern.        Calculation per set.</t>
  </si>
  <si>
    <t>Набавка и монтажа комплет конзолне WЦ шоље са уградбеним водокотлићем. 
Обрачун по комплету.</t>
  </si>
  <si>
    <t>4.5.3.</t>
  </si>
  <si>
    <t xml:space="preserve"> Purchase, transfer and installation of a complete toilet for people with special needs. Calculation per set.</t>
  </si>
  <si>
    <t>Набавка, пренос и монтажа комплетног WЦ-а за особе с посебним потребама.
Обрачун по комплету.</t>
  </si>
  <si>
    <t>4.5.4.</t>
  </si>
  <si>
    <t>Purchase, transfer and installation of a complete washbasin for people with special needs.
Calculation per set.</t>
  </si>
  <si>
    <t>Набавка, пренос и монтажа комплетног умиваоника за особе с посебним потребама.
Обрачун по комплету.</t>
  </si>
  <si>
    <t>4.5.5.</t>
  </si>
  <si>
    <t>4.3.6.</t>
  </si>
  <si>
    <t>4.3.4.</t>
  </si>
  <si>
    <t>4.3.5.</t>
  </si>
  <si>
    <t>4.4.3.</t>
  </si>
  <si>
    <t>Connecting a new installation to an existing water supply system.</t>
  </si>
  <si>
    <t>Connecting a new installation to an existing sewerage system.</t>
  </si>
  <si>
    <t>Затварање и дренажа прикључне гране радијатора. Сва вода из гране која се изолује се прикупља и уклања на прописан начин</t>
  </si>
  <si>
    <t>Removal of subject radiator. Radiator valve and lockshield are disconnected and radiator removed to location specified by supevising engineer.</t>
  </si>
  <si>
    <t>Уклањање радијатора. Радијаторски вентил и навијак се демонтирају, радијатор скида са своје позиције и односи до складишног места одређеног од стране надзора.</t>
  </si>
  <si>
    <t>Aluminium sectional radiators, including connection pieces and gaskets, model:
Global Vox 600
- nominal heat delivery per section: Qg =185W, at Δtm=60ºC
- connections  A =600 mm
- H x W. x D.= 680 x 80 x 80 mm</t>
  </si>
  <si>
    <t>Алуминијумски чланкасти радијатори, укључујући прикључке запртивке и спојнице, модел:
Глобал Воx 600
- номинално одавање топлоте по чланку: Qг =185W, ат Δтм=60ºC
- прикључци  А =600 мм
- В x Ш. x Д.= 680 x 80 x 80 мм</t>
  </si>
  <si>
    <t>Billing by radiator (15 sections/rad)</t>
  </si>
  <si>
    <t>Обрачун по радијатору (15 ребара/рад)</t>
  </si>
  <si>
    <t>Placing of new radiator on new location.</t>
  </si>
  <si>
    <t>Постављање новог радијатора на нову локацију.</t>
  </si>
  <si>
    <t>Обрачун по радијатору месту</t>
  </si>
  <si>
    <t>Испорука и инсталација новог радијаторског вентила у одговарајућој димензији. Радијаторски вентили су са ручним погоном.</t>
  </si>
  <si>
    <t>6.4</t>
  </si>
  <si>
    <t>Укупно измене радијаторског грејања</t>
  </si>
  <si>
    <r>
      <rPr>
        <b/>
        <sz val="10"/>
        <rFont val="Arial"/>
        <family val="2"/>
      </rPr>
      <t>TRAVEL HEIGHT</t>
    </r>
    <r>
      <rPr>
        <sz val="10"/>
        <rFont val="Arial"/>
        <family val="2"/>
      </rPr>
      <t>: 1050 mm</t>
    </r>
  </si>
  <si>
    <r>
      <rPr>
        <b/>
        <sz val="10"/>
        <rFont val="Arial"/>
        <family val="2"/>
      </rPr>
      <t>ВИСИНА ДИЗАЊА:</t>
    </r>
    <r>
      <rPr>
        <sz val="10"/>
        <rFont val="Arial"/>
        <family val="2"/>
      </rPr>
      <t xml:space="preserve"> 1050 мм</t>
    </r>
  </si>
  <si>
    <t>Stairlift platform</t>
  </si>
  <si>
    <t>SP</t>
  </si>
  <si>
    <t>OTAL ARCHITECTURAL WORKS/ УКУПНО АРХИТЕКТОНСКИХ РАДОВА:</t>
  </si>
  <si>
    <t>1: SUMMARY ARCHITECTURAL WORK / РЕКАПИТУЛАЦИЈА АРХИТЕКТОНСКИХ РАДОВА</t>
  </si>
  <si>
    <t>pcs / ком</t>
  </si>
  <si>
    <t>Набавка и монтажа знака за обележавање тоалета за инвалиде на улазу у толает за инвалиде у складу са прописом.</t>
  </si>
  <si>
    <t>Supply and installation of accessible toilet sign on the door of an accessible toilet.</t>
  </si>
  <si>
    <t>Набавка и монтажа знака за обележавање приступачног објекта у складу са прописом.</t>
  </si>
  <si>
    <t>Supply and installation of accessibility signs at the main entrance to the facility.</t>
  </si>
  <si>
    <t xml:space="preserve">Набавка материјала, транспорт и бојење полудисперзивном бојом зидова и плафона. </t>
  </si>
  <si>
    <t xml:space="preserve">Walls and ceillings to be painted. </t>
  </si>
  <si>
    <t xml:space="preserve">Набавка , транспорт и монтажа фиксних преграда санитарног блока </t>
  </si>
  <si>
    <t xml:space="preserve">Procurement, transport and installation of sanitary block partitions-fixed parts </t>
  </si>
  <si>
    <t>A II.15</t>
  </si>
  <si>
    <t>Набавка, транспорт и уградња једнокрилних PVC врата која су прилагођена инвалидима. Позицију и димензије проверити у цртежу.</t>
  </si>
  <si>
    <t xml:space="preserve">Supply, delivery and installation of new PVC doors without threshold. Allow for new door to be suitable for disabled operation. Reffer to drawing for position and dimensions of the doors. </t>
  </si>
  <si>
    <t>2.7.</t>
  </si>
  <si>
    <t>Набавка, транспорт и уградња  једнокрилних PVC врата са штоком. Позицију и димензије проверити у цртежу.</t>
  </si>
  <si>
    <t xml:space="preserve">Supply, delivery and installation of PVC doors without threshold. Reffer to drawing for position and dimensions of the doors. </t>
  </si>
  <si>
    <t xml:space="preserve">Набавка, транспорт и полагање подова керамичким плочицама на поду тоалета. </t>
  </si>
  <si>
    <t>Floor tilling at the toilet. Allow for supply, delivery and installation of I class anti-slip tiles.</t>
  </si>
  <si>
    <t xml:space="preserve">Набавка, транспорт и облагање зидова керамичким плочицама у тоалету до висине h=2.20m. </t>
  </si>
  <si>
    <t>Wall tilling at the toilet up to the 2.20m hight.  Allow for supply, delivery and installation of I class  tiles.</t>
  </si>
  <si>
    <t>Набавка и транспорт материјала и хидроизолација тоалета.</t>
  </si>
  <si>
    <t xml:space="preserve">Supply and delivery of materials and waterproofing of toilets. </t>
  </si>
  <si>
    <t>Набавка, транспорт и израда цементне кошуљице/ слоја за пад, дебљине d=3-5cm.</t>
  </si>
  <si>
    <t>Supply and delivery of materials and construction of cement liner/ drop layer, 3-5cm thick.</t>
  </si>
  <si>
    <t>Набавка, транспорт материјала и монтажа спуштених плафона израђених од стандардних монолитних гипс-картонских плоча   Висина спуштања 3 ~ 20цм.</t>
  </si>
  <si>
    <t>Purchase, material transport and mounting of suspended ceilings made of standard monolith  gypsum-coardboards. Suspension height h~30cm.</t>
  </si>
  <si>
    <t xml:space="preserve">Набавка, транспорт и монтажа влагоотпорних гипскартонских плоча за облагање уградног водокотлића и инсталација водовода и канализације. </t>
  </si>
  <si>
    <t>Supply, delivery and installation of plasterboard lining at the units of concealed cisterns and plumbing installations. Provide vapour - resistant plasterboard.</t>
  </si>
  <si>
    <t>Обијање постојећих керамичких плочица са зидова у купатилу са  oдвожењем шута на депонију.</t>
  </si>
  <si>
    <t>Demolishing and transport to landfill of existing wall tiles in toilet.</t>
  </si>
  <si>
    <t>Рушење постојећег пода у тоалету и свих слојева подлоге до бетонске конструкције пода, са одвожењем шута на депонију.</t>
  </si>
  <si>
    <t>Demolishing and transport to landfill of existing floor finish elements and of all layers to the RC Slab.</t>
  </si>
  <si>
    <t xml:space="preserve">Пажљиво проширење отвора за врата у зиду од опеке д=25цм </t>
  </si>
  <si>
    <t>Careful expansion of the door opening in the brick wall d = 25cm</t>
  </si>
  <si>
    <t xml:space="preserve">Пажљива демонтажа и уклањање постојећих фиксних преграда санитарног блока </t>
  </si>
  <si>
    <t>Careful disassembly and removal of existing sanitary block partitions</t>
  </si>
  <si>
    <t>Демонтажа врата са штоком ca одвожењем на депонију. Димензије врата до 2.00 m².</t>
  </si>
  <si>
    <t xml:space="preserve">Dissmantling and transport to landfill of the existing internal doors and associated frames, up to 2.00 m² in size.
</t>
  </si>
  <si>
    <t>Поправак подне облоге након монтаже косе степенишне платформе</t>
  </si>
  <si>
    <t>Repair of the floor coverings after stairlift platform installation</t>
  </si>
  <si>
    <t>2.12
2.13.1</t>
  </si>
  <si>
    <t xml:space="preserve">flat rate/
паушал </t>
  </si>
  <si>
    <r>
      <t>Unit Rate (RSD) / Цена по јединици мере (RSD)</t>
    </r>
    <r>
      <rPr>
        <sz val="11"/>
        <rFont val="Arial"/>
        <family val="2"/>
      </rPr>
      <t xml:space="preserve">  </t>
    </r>
  </si>
  <si>
    <t xml:space="preserve">Amount (RSD) / Укупно (RSD)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</si>
</sst>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Red]0.00"/>
    <numFmt numFmtId="165" formatCode="0.0"/>
    <numFmt numFmtId="166" formatCode="#,##0.0"/>
    <numFmt numFmtId="167" formatCode="_-* #,##0.00\ _D_i_n_-;\-* #,##0.00\ _D_i_n_-;_-* &quot;-&quot;??\ _D_i_n_-;_-@_-"/>
    <numFmt numFmtId="168" formatCode="00"/>
    <numFmt numFmtId="169" formatCode="&quot;M&quot;\.0"/>
  </numFmts>
  <fonts count="42">
    <font>
      <sz val="11"/>
      <color theme="1"/>
      <name val="Calibri"/>
      <family val="2"/>
      <charset val="238"/>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name val="Arial"/>
      <family val="2"/>
    </font>
    <font>
      <sz val="11"/>
      <name val="Arial"/>
      <family val="2"/>
    </font>
    <font>
      <sz val="12"/>
      <color rgb="FF006100"/>
      <name val="Times New Roman"/>
      <family val="2"/>
      <charset val="238"/>
    </font>
    <font>
      <sz val="10"/>
      <name val="Helv"/>
    </font>
    <font>
      <b/>
      <sz val="11"/>
      <color theme="1"/>
      <name val="Arial"/>
      <family val="2"/>
      <charset val="238"/>
    </font>
    <font>
      <b/>
      <sz val="11"/>
      <name val="Arial"/>
      <family val="2"/>
      <charset val="238"/>
    </font>
    <font>
      <sz val="10"/>
      <name val="Arial"/>
      <family val="2"/>
      <charset val="238"/>
    </font>
    <font>
      <sz val="11"/>
      <name val="Calibri"/>
      <family val="2"/>
    </font>
    <font>
      <b/>
      <sz val="11"/>
      <color theme="1"/>
      <name val="Calibri"/>
      <family val="2"/>
      <charset val="238"/>
      <scheme val="minor"/>
    </font>
    <font>
      <b/>
      <sz val="11"/>
      <color theme="1"/>
      <name val="Arial"/>
      <family val="2"/>
    </font>
    <font>
      <b/>
      <sz val="11"/>
      <name val="Calibri"/>
      <family val="2"/>
      <charset val="238"/>
      <scheme val="minor"/>
    </font>
    <font>
      <sz val="10"/>
      <color rgb="FFFF0000"/>
      <name val="Arial"/>
      <family val="2"/>
    </font>
    <font>
      <sz val="10"/>
      <color theme="1"/>
      <name val="Arial"/>
      <family val="2"/>
    </font>
    <font>
      <sz val="11"/>
      <color theme="1"/>
      <name val="Calibri"/>
      <family val="2"/>
      <charset val="238"/>
      <scheme val="minor"/>
    </font>
    <font>
      <b/>
      <sz val="18"/>
      <name val="Arial"/>
      <family val="2"/>
      <charset val="204"/>
    </font>
    <font>
      <b/>
      <sz val="16"/>
      <name val="Arial"/>
      <family val="2"/>
      <charset val="204"/>
    </font>
    <font>
      <sz val="16"/>
      <name val="Arial"/>
      <family val="2"/>
    </font>
    <font>
      <b/>
      <sz val="14"/>
      <name val="Arial"/>
      <family val="2"/>
      <charset val="204"/>
    </font>
    <font>
      <sz val="10"/>
      <name val="Arial"/>
      <family val="2"/>
      <charset val="204"/>
    </font>
    <font>
      <b/>
      <sz val="11"/>
      <name val="Arial"/>
      <family val="2"/>
      <charset val="204"/>
    </font>
    <font>
      <b/>
      <sz val="11"/>
      <name val="MAC C Swiss"/>
      <family val="2"/>
    </font>
    <font>
      <sz val="12"/>
      <name val="Times New Roman"/>
      <family val="1"/>
    </font>
    <font>
      <sz val="11"/>
      <color theme="1"/>
      <name val="Arial"/>
      <family val="2"/>
    </font>
    <font>
      <sz val="11"/>
      <color rgb="FFFF0000"/>
      <name val="Calibri"/>
      <family val="2"/>
      <charset val="238"/>
      <scheme val="minor"/>
    </font>
    <font>
      <sz val="10"/>
      <color rgb="FFFF0000"/>
      <name val="Arial"/>
      <family val="2"/>
      <charset val="238"/>
    </font>
    <font>
      <sz val="16"/>
      <color theme="1"/>
      <name val="Arial"/>
      <family val="2"/>
    </font>
    <font>
      <sz val="11"/>
      <name val="Arial"/>
      <family val="2"/>
      <charset val="204"/>
    </font>
    <font>
      <b/>
      <sz val="10"/>
      <color theme="1"/>
      <name val="Arial"/>
      <family val="2"/>
    </font>
    <font>
      <b/>
      <sz val="11"/>
      <color rgb="FFFF0000"/>
      <name val="Arial"/>
      <family val="2"/>
    </font>
    <font>
      <b/>
      <sz val="10"/>
      <color rgb="FFFF0000"/>
      <name val="Arial"/>
      <family val="2"/>
    </font>
    <font>
      <sz val="14"/>
      <color theme="1"/>
      <name val="Arial"/>
      <family val="2"/>
    </font>
    <font>
      <b/>
      <sz val="14"/>
      <name val="Arial"/>
      <family val="2"/>
    </font>
    <font>
      <sz val="12"/>
      <color theme="1"/>
      <name val="Calibri"/>
      <family val="2"/>
      <charset val="238"/>
      <scheme val="minor"/>
    </font>
    <font>
      <b/>
      <sz val="12"/>
      <name val="Arial"/>
      <family val="2"/>
      <charset val="204"/>
    </font>
    <font>
      <sz val="11"/>
      <color theme="1"/>
      <name val="Arial"/>
      <family val="2"/>
      <charset val="238"/>
    </font>
    <font>
      <sz val="11"/>
      <name val="Arial Narrow"/>
      <family val="2"/>
      <charset val="238"/>
    </font>
    <font>
      <b/>
      <sz val="8"/>
      <name val="Arial"/>
      <family val="2"/>
    </font>
  </fonts>
  <fills count="9">
    <fill>
      <patternFill patternType="none"/>
    </fill>
    <fill>
      <patternFill patternType="gray125"/>
    </fill>
    <fill>
      <patternFill patternType="solid">
        <fgColor rgb="FFC6EFCE"/>
      </patternFill>
    </fill>
    <fill>
      <patternFill patternType="solid">
        <fgColor indexed="13"/>
        <bgColor indexed="64"/>
      </patternFill>
    </fill>
    <fill>
      <patternFill patternType="solid">
        <fgColor theme="0"/>
        <bgColor indexed="64"/>
      </patternFill>
    </fill>
    <fill>
      <patternFill patternType="solid">
        <fgColor rgb="FF00B0F0"/>
        <bgColor indexed="64"/>
      </patternFill>
    </fill>
    <fill>
      <patternFill patternType="solid">
        <fgColor indexed="42"/>
        <bgColor indexed="64"/>
      </patternFill>
    </fill>
    <fill>
      <patternFill patternType="solid">
        <fgColor indexed="9"/>
        <bgColor indexed="8"/>
      </patternFill>
    </fill>
    <fill>
      <patternFill patternType="solid">
        <fgColor indexe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double">
        <color indexed="64"/>
      </left>
      <right/>
      <top/>
      <bottom/>
      <diagonal/>
    </border>
    <border>
      <left/>
      <right style="double">
        <color indexed="64"/>
      </right>
      <top/>
      <bottom/>
      <diagonal/>
    </border>
    <border>
      <left/>
      <right/>
      <top style="medium">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8">
    <xf numFmtId="0" fontId="0" fillId="0" borderId="0"/>
    <xf numFmtId="0" fontId="3" fillId="0" borderId="0"/>
    <xf numFmtId="0" fontId="3" fillId="0" borderId="0"/>
    <xf numFmtId="0" fontId="3" fillId="0" borderId="0"/>
    <xf numFmtId="0" fontId="3" fillId="0" borderId="0"/>
    <xf numFmtId="0" fontId="3" fillId="0" borderId="0"/>
    <xf numFmtId="0" fontId="7" fillId="2" borderId="0" applyNumberFormat="0" applyBorder="0" applyAlignment="0" applyProtection="0"/>
    <xf numFmtId="0" fontId="8" fillId="0" borderId="0"/>
    <xf numFmtId="0" fontId="23" fillId="0" borderId="0"/>
    <xf numFmtId="0" fontId="26" fillId="0" borderId="0"/>
    <xf numFmtId="0" fontId="2" fillId="0" borderId="0"/>
    <xf numFmtId="0" fontId="6" fillId="0" borderId="0"/>
    <xf numFmtId="0" fontId="18" fillId="0" borderId="0"/>
    <xf numFmtId="0" fontId="1" fillId="0" borderId="0"/>
    <xf numFmtId="0" fontId="31" fillId="0" borderId="0"/>
    <xf numFmtId="0" fontId="23" fillId="0" borderId="0"/>
    <xf numFmtId="0" fontId="39" fillId="0" borderId="0"/>
    <xf numFmtId="0" fontId="26" fillId="0" borderId="0"/>
  </cellStyleXfs>
  <cellXfs count="479">
    <xf numFmtId="0" fontId="0" fillId="0" borderId="0" xfId="0"/>
    <xf numFmtId="0" fontId="4" fillId="0" borderId="0" xfId="0" applyFont="1" applyBorder="1" applyAlignment="1">
      <alignment horizontal="right"/>
    </xf>
    <xf numFmtId="164" fontId="3" fillId="0" borderId="1" xfId="0" applyNumberFormat="1" applyFont="1" applyBorder="1" applyAlignment="1">
      <alignment horizontal="center" wrapText="1"/>
    </xf>
    <xf numFmtId="4" fontId="3" fillId="0" borderId="1" xfId="0" applyNumberFormat="1" applyFont="1" applyBorder="1"/>
    <xf numFmtId="0" fontId="3" fillId="0" borderId="1" xfId="0" applyFont="1" applyBorder="1" applyAlignment="1">
      <alignment horizontal="center" vertical="top" wrapText="1"/>
    </xf>
    <xf numFmtId="0" fontId="6" fillId="0" borderId="0" xfId="0" applyFont="1"/>
    <xf numFmtId="4" fontId="5" fillId="0" borderId="0" xfId="0" applyNumberFormat="1" applyFont="1" applyBorder="1" applyAlignment="1"/>
    <xf numFmtId="4" fontId="6" fillId="0" borderId="0" xfId="0" applyNumberFormat="1" applyFont="1"/>
    <xf numFmtId="4" fontId="4" fillId="0" borderId="0" xfId="0" applyNumberFormat="1" applyFont="1" applyBorder="1" applyAlignment="1">
      <alignment horizontal="right"/>
    </xf>
    <xf numFmtId="4" fontId="0" fillId="0" borderId="0" xfId="0" applyNumberFormat="1"/>
    <xf numFmtId="0" fontId="3" fillId="0" borderId="4" xfId="0" applyNumberFormat="1" applyFont="1" applyBorder="1"/>
    <xf numFmtId="0" fontId="6" fillId="0" borderId="0" xfId="0" applyFont="1" applyAlignment="1">
      <alignment horizontal="center"/>
    </xf>
    <xf numFmtId="0" fontId="12" fillId="0" borderId="1" xfId="1" applyFont="1" applyBorder="1" applyAlignment="1">
      <alignment horizontal="center" vertical="center"/>
    </xf>
    <xf numFmtId="0" fontId="0" fillId="0" borderId="0" xfId="0" applyAlignment="1">
      <alignment horizontal="center"/>
    </xf>
    <xf numFmtId="0" fontId="5" fillId="0" borderId="1" xfId="0" applyFont="1" applyBorder="1" applyAlignment="1">
      <alignment horizontal="center" vertical="center" wrapText="1"/>
    </xf>
    <xf numFmtId="0" fontId="6" fillId="0" borderId="0" xfId="0" applyFont="1" applyBorder="1" applyAlignment="1">
      <alignment horizontal="center"/>
    </xf>
    <xf numFmtId="0" fontId="4" fillId="0" borderId="0" xfId="0" applyFont="1" applyBorder="1" applyAlignment="1">
      <alignment horizontal="center"/>
    </xf>
    <xf numFmtId="0" fontId="3" fillId="0" borderId="1" xfId="0" applyFont="1" applyBorder="1" applyAlignment="1">
      <alignment horizontal="justify" vertical="top" wrapText="1"/>
    </xf>
    <xf numFmtId="4" fontId="3" fillId="0" borderId="1" xfId="1" applyNumberFormat="1" applyFont="1" applyBorder="1" applyAlignment="1" applyProtection="1">
      <alignment horizontal="right"/>
      <protection locked="0"/>
    </xf>
    <xf numFmtId="4" fontId="3" fillId="0" borderId="1" xfId="0" applyNumberFormat="1" applyFont="1" applyBorder="1" applyProtection="1">
      <protection locked="0"/>
    </xf>
    <xf numFmtId="0" fontId="3" fillId="0" borderId="2" xfId="0" applyFont="1" applyBorder="1" applyAlignment="1">
      <alignment horizontal="justify" vertical="top" wrapText="1"/>
    </xf>
    <xf numFmtId="0" fontId="9" fillId="0" borderId="2" xfId="0" applyFont="1" applyBorder="1" applyAlignment="1">
      <alignment horizontal="center"/>
    </xf>
    <xf numFmtId="0" fontId="13" fillId="0" borderId="3" xfId="0" applyFont="1" applyBorder="1" applyAlignment="1">
      <alignment horizontal="center" vertical="center"/>
    </xf>
    <xf numFmtId="0" fontId="3" fillId="0" borderId="9" xfId="0" applyFont="1" applyBorder="1" applyAlignment="1">
      <alignment horizontal="center" vertical="top" wrapText="1"/>
    </xf>
    <xf numFmtId="4" fontId="3" fillId="0" borderId="9" xfId="0" applyNumberFormat="1" applyFont="1" applyBorder="1"/>
    <xf numFmtId="0" fontId="15" fillId="0" borderId="3" xfId="0" applyFont="1" applyBorder="1" applyAlignment="1">
      <alignment horizontal="center"/>
    </xf>
    <xf numFmtId="0" fontId="3" fillId="0" borderId="4" xfId="0" applyFont="1" applyBorder="1" applyAlignment="1">
      <alignment horizontal="left" vertical="top" wrapText="1"/>
    </xf>
    <xf numFmtId="0" fontId="3" fillId="0" borderId="10" xfId="0" applyFont="1" applyBorder="1" applyAlignment="1">
      <alignment horizontal="center" vertical="top" wrapText="1"/>
    </xf>
    <xf numFmtId="0" fontId="3" fillId="0" borderId="13" xfId="0" applyFont="1" applyBorder="1" applyAlignment="1">
      <alignment horizontal="center" vertical="top" wrapText="1"/>
    </xf>
    <xf numFmtId="0" fontId="3" fillId="0" borderId="4" xfId="0" applyFont="1" applyBorder="1" applyAlignment="1">
      <alignment horizontal="justify" vertical="top" wrapText="1"/>
    </xf>
    <xf numFmtId="0" fontId="14" fillId="0" borderId="2" xfId="0" applyFont="1" applyBorder="1" applyAlignment="1">
      <alignment horizontal="center"/>
    </xf>
    <xf numFmtId="0" fontId="14" fillId="0" borderId="4" xfId="0" applyFont="1" applyBorder="1" applyAlignment="1">
      <alignment horizontal="center"/>
    </xf>
    <xf numFmtId="0" fontId="9" fillId="0" borderId="3" xfId="0" applyFont="1" applyBorder="1" applyAlignment="1">
      <alignment horizontal="center"/>
    </xf>
    <xf numFmtId="0" fontId="10" fillId="0" borderId="0" xfId="0" applyFont="1" applyBorder="1" applyAlignment="1">
      <alignment horizontal="center"/>
    </xf>
    <xf numFmtId="0" fontId="5" fillId="0" borderId="0" xfId="0" applyFont="1" applyBorder="1" applyAlignment="1">
      <alignment horizontal="right" wrapText="1"/>
    </xf>
    <xf numFmtId="0" fontId="3" fillId="0" borderId="6" xfId="0" applyFont="1" applyBorder="1" applyAlignment="1">
      <alignment horizontal="justify" vertical="top" wrapText="1"/>
    </xf>
    <xf numFmtId="4" fontId="3" fillId="0" borderId="13" xfId="1" applyNumberFormat="1" applyFont="1" applyBorder="1" applyAlignment="1" applyProtection="1">
      <alignment horizontal="right"/>
      <protection locked="0"/>
    </xf>
    <xf numFmtId="4" fontId="3" fillId="0" borderId="13" xfId="0" applyNumberFormat="1" applyFont="1" applyBorder="1"/>
    <xf numFmtId="4" fontId="3" fillId="0" borderId="10" xfId="1" applyNumberFormat="1" applyFont="1" applyBorder="1" applyAlignment="1" applyProtection="1">
      <alignment horizontal="right"/>
      <protection locked="0"/>
    </xf>
    <xf numFmtId="4" fontId="3" fillId="0" borderId="13" xfId="0" applyNumberFormat="1" applyFont="1" applyBorder="1" applyProtection="1">
      <protection locked="0"/>
    </xf>
    <xf numFmtId="0" fontId="3" fillId="0" borderId="5" xfId="0" applyFont="1" applyBorder="1" applyAlignment="1">
      <alignment horizontal="center" vertical="top" wrapText="1"/>
    </xf>
    <xf numFmtId="164" fontId="3" fillId="0" borderId="13" xfId="0" applyNumberFormat="1" applyFont="1" applyBorder="1" applyAlignment="1">
      <alignment horizontal="center" wrapText="1"/>
    </xf>
    <xf numFmtId="0" fontId="3" fillId="0" borderId="8" xfId="0" applyNumberFormat="1" applyFont="1" applyBorder="1"/>
    <xf numFmtId="0" fontId="3" fillId="0" borderId="9" xfId="0" applyFont="1" applyBorder="1" applyAlignment="1">
      <alignment horizontal="justify" vertical="top" wrapText="1"/>
    </xf>
    <xf numFmtId="0" fontId="3" fillId="0" borderId="13" xfId="0" applyFont="1" applyBorder="1" applyAlignment="1">
      <alignment horizontal="justify" vertical="top" wrapText="1"/>
    </xf>
    <xf numFmtId="0" fontId="3" fillId="0" borderId="18" xfId="0" applyFont="1" applyBorder="1" applyAlignment="1">
      <alignment horizontal="left" vertical="top" wrapText="1"/>
    </xf>
    <xf numFmtId="0" fontId="10" fillId="0" borderId="1" xfId="0" applyFont="1" applyBorder="1" applyAlignment="1">
      <alignment horizontal="center" vertical="center"/>
    </xf>
    <xf numFmtId="0" fontId="10" fillId="0" borderId="2" xfId="0" applyFont="1" applyBorder="1" applyAlignment="1">
      <alignment horizontal="center"/>
    </xf>
    <xf numFmtId="0" fontId="0" fillId="0" borderId="19" xfId="0" applyBorder="1"/>
    <xf numFmtId="0" fontId="0" fillId="0" borderId="20" xfId="0" applyBorder="1"/>
    <xf numFmtId="0" fontId="24" fillId="0" borderId="1" xfId="8" applyFont="1" applyBorder="1" applyAlignment="1">
      <alignment horizontal="center" vertical="center" wrapText="1"/>
    </xf>
    <xf numFmtId="0" fontId="5" fillId="0" borderId="1" xfId="8" applyFont="1" applyBorder="1" applyAlignment="1">
      <alignment horizontal="center" vertical="center" wrapText="1"/>
    </xf>
    <xf numFmtId="4" fontId="5" fillId="0" borderId="1" xfId="8" applyNumberFormat="1" applyFont="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0" fillId="0" borderId="5" xfId="0" applyBorder="1" applyAlignment="1">
      <alignment horizontal="center"/>
    </xf>
    <xf numFmtId="0" fontId="0" fillId="0" borderId="6" xfId="0" applyBorder="1" applyAlignment="1">
      <alignment horizontal="center"/>
    </xf>
    <xf numFmtId="0" fontId="0" fillId="0" borderId="6" xfId="0" applyBorder="1"/>
    <xf numFmtId="4" fontId="0" fillId="0" borderId="6" xfId="0" applyNumberFormat="1" applyBorder="1"/>
    <xf numFmtId="4" fontId="0" fillId="0" borderId="7" xfId="0" applyNumberFormat="1" applyBorder="1"/>
    <xf numFmtId="0" fontId="0" fillId="0" borderId="12" xfId="0" applyBorder="1"/>
    <xf numFmtId="0" fontId="9" fillId="0" borderId="2" xfId="0" applyFont="1" applyBorder="1" applyAlignment="1">
      <alignment horizontal="center" vertical="center"/>
    </xf>
    <xf numFmtId="4" fontId="27" fillId="0" borderId="0" xfId="0" applyNumberFormat="1" applyFont="1"/>
    <xf numFmtId="0" fontId="5" fillId="0" borderId="1" xfId="0" applyFont="1" applyFill="1" applyBorder="1" applyAlignment="1">
      <alignment wrapText="1"/>
    </xf>
    <xf numFmtId="0" fontId="5" fillId="0" borderId="4" xfId="0" applyFont="1" applyFill="1" applyBorder="1" applyAlignment="1">
      <alignment wrapText="1"/>
    </xf>
    <xf numFmtId="0" fontId="5" fillId="0" borderId="2" xfId="0" applyFont="1" applyFill="1" applyBorder="1" applyAlignment="1">
      <alignment wrapText="1"/>
    </xf>
    <xf numFmtId="0" fontId="11" fillId="0" borderId="1" xfId="0" applyFont="1" applyBorder="1" applyAlignment="1">
      <alignment horizontal="center"/>
    </xf>
    <xf numFmtId="0" fontId="3" fillId="0" borderId="4" xfId="0" applyFont="1" applyBorder="1" applyAlignment="1">
      <alignment horizontal="center" vertical="top" wrapText="1"/>
    </xf>
    <xf numFmtId="0" fontId="3" fillId="0" borderId="2" xfId="0" applyFont="1" applyBorder="1" applyAlignment="1">
      <alignment horizontal="center" vertical="top" wrapText="1"/>
    </xf>
    <xf numFmtId="0" fontId="11" fillId="0" borderId="0" xfId="0" applyFont="1"/>
    <xf numFmtId="0" fontId="3" fillId="0" borderId="11" xfId="0" applyFont="1" applyBorder="1"/>
    <xf numFmtId="4" fontId="3" fillId="0" borderId="0" xfId="0" applyNumberFormat="1" applyFont="1" applyFill="1" applyBorder="1" applyAlignment="1">
      <alignment horizontal="right"/>
    </xf>
    <xf numFmtId="0" fontId="11" fillId="0" borderId="0" xfId="0" applyFont="1" applyBorder="1" applyAlignment="1">
      <alignment horizontal="center"/>
    </xf>
    <xf numFmtId="0" fontId="11" fillId="0" borderId="0" xfId="0" quotePrefix="1" applyFont="1" applyBorder="1" applyAlignment="1">
      <alignment horizontal="left" vertical="top" wrapText="1"/>
    </xf>
    <xf numFmtId="0" fontId="11" fillId="0" borderId="1" xfId="0" quotePrefix="1" applyFont="1" applyBorder="1" applyAlignment="1">
      <alignment horizontal="left" vertical="top" wrapText="1"/>
    </xf>
    <xf numFmtId="49" fontId="4" fillId="0" borderId="0" xfId="0" applyNumberFormat="1" applyFont="1" applyBorder="1" applyAlignment="1">
      <alignment horizontal="center" vertical="top"/>
    </xf>
    <xf numFmtId="49" fontId="11" fillId="0" borderId="1" xfId="0" applyNumberFormat="1" applyFont="1" applyBorder="1" applyAlignment="1">
      <alignment horizontal="center" vertical="top"/>
    </xf>
    <xf numFmtId="4" fontId="3" fillId="0" borderId="3" xfId="0" applyNumberFormat="1" applyFont="1" applyBorder="1"/>
    <xf numFmtId="4" fontId="3" fillId="0" borderId="4" xfId="1" applyNumberFormat="1" applyFont="1" applyBorder="1" applyAlignment="1" applyProtection="1">
      <alignment horizontal="right"/>
      <protection locked="0"/>
    </xf>
    <xf numFmtId="4" fontId="3" fillId="0" borderId="4" xfId="0" applyNumberFormat="1" applyFont="1" applyBorder="1"/>
    <xf numFmtId="0" fontId="3" fillId="0" borderId="4" xfId="0" applyFont="1" applyBorder="1" applyAlignment="1">
      <alignment horizontal="center"/>
    </xf>
    <xf numFmtId="0" fontId="3" fillId="0" borderId="3" xfId="0" applyFont="1" applyBorder="1" applyAlignment="1">
      <alignment horizontal="center" vertical="top" wrapText="1"/>
    </xf>
    <xf numFmtId="0" fontId="3" fillId="0" borderId="12" xfId="0" applyFont="1" applyBorder="1" applyAlignment="1">
      <alignment horizontal="center" vertical="top" wrapText="1"/>
    </xf>
    <xf numFmtId="0" fontId="11" fillId="0" borderId="12" xfId="0" quotePrefix="1" applyFont="1" applyBorder="1" applyAlignment="1">
      <alignment horizontal="left" vertical="top" wrapText="1"/>
    </xf>
    <xf numFmtId="49" fontId="4" fillId="0" borderId="3" xfId="0" applyNumberFormat="1" applyFont="1" applyBorder="1" applyAlignment="1">
      <alignment horizontal="center" vertical="top"/>
    </xf>
    <xf numFmtId="0" fontId="3" fillId="0" borderId="8" xfId="0" applyFont="1" applyBorder="1" applyAlignment="1">
      <alignment horizontal="justify" vertical="top" wrapText="1"/>
    </xf>
    <xf numFmtId="0" fontId="11" fillId="0" borderId="3" xfId="0" quotePrefix="1" applyFont="1" applyBorder="1" applyAlignment="1">
      <alignment horizontal="left" vertical="top" wrapText="1"/>
    </xf>
    <xf numFmtId="49" fontId="4" fillId="0" borderId="7" xfId="0" applyNumberFormat="1" applyFont="1" applyBorder="1" applyAlignment="1">
      <alignment horizontal="center" vertical="top"/>
    </xf>
    <xf numFmtId="4" fontId="3" fillId="0" borderId="1" xfId="0" applyNumberFormat="1" applyFont="1" applyFill="1" applyBorder="1" applyAlignment="1">
      <alignment horizontal="right"/>
    </xf>
    <xf numFmtId="4" fontId="17" fillId="0" borderId="1" xfId="0" applyNumberFormat="1" applyFont="1" applyBorder="1"/>
    <xf numFmtId="49" fontId="11" fillId="0" borderId="2" xfId="0" applyNumberFormat="1" applyFont="1" applyBorder="1" applyAlignment="1">
      <alignment horizontal="center" vertical="top"/>
    </xf>
    <xf numFmtId="0" fontId="4" fillId="0" borderId="1" xfId="0" applyFont="1" applyBorder="1" applyAlignment="1">
      <alignment horizontal="center" vertical="top" wrapText="1"/>
    </xf>
    <xf numFmtId="0" fontId="11" fillId="0" borderId="2" xfId="0" quotePrefix="1" applyFont="1" applyBorder="1" applyAlignment="1">
      <alignment horizontal="left" vertical="top" wrapText="1"/>
    </xf>
    <xf numFmtId="0" fontId="11" fillId="0" borderId="1" xfId="0" applyFont="1" applyFill="1" applyBorder="1" applyAlignment="1">
      <alignment horizontal="center"/>
    </xf>
    <xf numFmtId="0" fontId="0" fillId="0" borderId="0" xfId="0" applyFill="1"/>
    <xf numFmtId="0" fontId="11" fillId="0" borderId="2" xfId="1" applyFont="1" applyFill="1" applyBorder="1" applyAlignment="1">
      <alignment horizontal="justify" vertical="top" wrapText="1"/>
    </xf>
    <xf numFmtId="0" fontId="3" fillId="0" borderId="12" xfId="0" applyFont="1" applyBorder="1" applyAlignment="1">
      <alignment horizontal="justify" vertical="top" wrapText="1"/>
    </xf>
    <xf numFmtId="0" fontId="3" fillId="0" borderId="3" xfId="0" applyFont="1" applyBorder="1" applyAlignment="1">
      <alignment horizontal="center"/>
    </xf>
    <xf numFmtId="0" fontId="11" fillId="0" borderId="4" xfId="0" applyFont="1" applyBorder="1" applyAlignment="1">
      <alignment horizontal="center"/>
    </xf>
    <xf numFmtId="0" fontId="11" fillId="0" borderId="12" xfId="1" quotePrefix="1" applyFont="1" applyBorder="1" applyAlignment="1">
      <alignment horizontal="justify" vertical="top" wrapText="1"/>
    </xf>
    <xf numFmtId="0" fontId="3" fillId="0" borderId="11" xfId="0" applyFont="1" applyBorder="1" applyAlignment="1">
      <alignment horizontal="center" vertical="top" wrapText="1"/>
    </xf>
    <xf numFmtId="0" fontId="11" fillId="0" borderId="3" xfId="1" quotePrefix="1" applyFont="1" applyBorder="1" applyAlignment="1">
      <alignment horizontal="justify" vertical="top" wrapText="1"/>
    </xf>
    <xf numFmtId="0" fontId="3" fillId="0" borderId="6" xfId="0" applyFont="1" applyBorder="1" applyAlignment="1">
      <alignment horizontal="center" vertical="top" wrapText="1"/>
    </xf>
    <xf numFmtId="0" fontId="11" fillId="0" borderId="13" xfId="0" quotePrefix="1" applyFont="1" applyBorder="1" applyAlignment="1">
      <alignment horizontal="left" vertical="top" wrapText="1"/>
    </xf>
    <xf numFmtId="0" fontId="5" fillId="0" borderId="3" xfId="0" applyFont="1" applyFill="1" applyBorder="1" applyAlignment="1">
      <alignment wrapText="1"/>
    </xf>
    <xf numFmtId="2" fontId="5" fillId="0" borderId="1" xfId="0" applyNumberFormat="1" applyFont="1" applyFill="1" applyBorder="1" applyAlignment="1">
      <alignment wrapText="1"/>
    </xf>
    <xf numFmtId="0" fontId="5" fillId="0" borderId="1" xfId="0" applyFont="1" applyFill="1" applyBorder="1" applyAlignment="1">
      <alignment horizontal="center" wrapText="1"/>
    </xf>
    <xf numFmtId="0" fontId="5" fillId="0" borderId="2" xfId="0" applyFont="1" applyFill="1" applyBorder="1" applyAlignment="1">
      <alignment horizontal="center" wrapText="1"/>
    </xf>
    <xf numFmtId="4" fontId="16" fillId="0" borderId="3" xfId="0" applyNumberFormat="1" applyFont="1" applyFill="1" applyBorder="1" applyAlignment="1">
      <alignment horizontal="right"/>
    </xf>
    <xf numFmtId="4" fontId="3" fillId="0" borderId="8" xfId="0" applyNumberFormat="1" applyFont="1" applyFill="1" applyBorder="1" applyAlignment="1">
      <alignment horizontal="right"/>
    </xf>
    <xf numFmtId="4" fontId="3" fillId="0" borderId="13" xfId="0" applyNumberFormat="1" applyFont="1" applyFill="1" applyBorder="1" applyAlignment="1">
      <alignment horizontal="right"/>
    </xf>
    <xf numFmtId="4" fontId="3" fillId="0" borderId="4" xfId="0" applyNumberFormat="1" applyFont="1" applyFill="1" applyBorder="1" applyAlignment="1">
      <alignment horizontal="right"/>
    </xf>
    <xf numFmtId="0" fontId="28" fillId="0" borderId="0" xfId="0" applyFont="1"/>
    <xf numFmtId="0" fontId="16" fillId="0" borderId="4" xfId="0" applyFont="1" applyBorder="1" applyAlignment="1">
      <alignment horizontal="center" vertical="top" wrapText="1"/>
    </xf>
    <xf numFmtId="0" fontId="16" fillId="0" borderId="2" xfId="0" applyFont="1" applyBorder="1" applyAlignment="1">
      <alignment horizontal="center" vertical="top" wrapText="1"/>
    </xf>
    <xf numFmtId="0" fontId="3" fillId="0" borderId="4" xfId="0" applyFont="1" applyBorder="1" applyAlignment="1">
      <alignment vertical="top" wrapText="1"/>
    </xf>
    <xf numFmtId="4" fontId="17" fillId="0" borderId="0" xfId="0" applyNumberFormat="1" applyFont="1"/>
    <xf numFmtId="0" fontId="29" fillId="0" borderId="0" xfId="0" applyFont="1"/>
    <xf numFmtId="0" fontId="16" fillId="0" borderId="12" xfId="0" applyFont="1" applyBorder="1"/>
    <xf numFmtId="4" fontId="16" fillId="0" borderId="8" xfId="0" applyNumberFormat="1" applyFont="1" applyFill="1" applyBorder="1" applyAlignment="1">
      <alignment horizontal="right"/>
    </xf>
    <xf numFmtId="0" fontId="29" fillId="0" borderId="0" xfId="0" applyFont="1" applyBorder="1" applyAlignment="1">
      <alignment horizontal="center"/>
    </xf>
    <xf numFmtId="0" fontId="29" fillId="0" borderId="18" xfId="0" applyFont="1" applyBorder="1" applyAlignment="1">
      <alignment horizontal="left" vertical="top" wrapText="1"/>
    </xf>
    <xf numFmtId="0" fontId="29" fillId="0" borderId="13" xfId="0" quotePrefix="1" applyFont="1" applyBorder="1" applyAlignment="1">
      <alignment horizontal="left" vertical="top" wrapText="1"/>
    </xf>
    <xf numFmtId="49" fontId="29" fillId="0" borderId="0" xfId="0" applyNumberFormat="1" applyFont="1" applyBorder="1" applyAlignment="1">
      <alignment horizontal="center" vertical="top"/>
    </xf>
    <xf numFmtId="49" fontId="29" fillId="0" borderId="17" xfId="0" applyNumberFormat="1" applyFont="1" applyBorder="1" applyAlignment="1">
      <alignment horizontal="center" vertical="top"/>
    </xf>
    <xf numFmtId="0" fontId="11" fillId="0" borderId="11" xfId="0" applyFont="1" applyBorder="1"/>
    <xf numFmtId="4" fontId="11" fillId="0" borderId="0" xfId="0" applyNumberFormat="1" applyFont="1" applyFill="1" applyBorder="1" applyAlignment="1">
      <alignment horizontal="right"/>
    </xf>
    <xf numFmtId="0" fontId="11" fillId="0" borderId="17" xfId="0" quotePrefix="1" applyFont="1" applyBorder="1" applyAlignment="1">
      <alignment horizontal="left" vertical="top" wrapText="1"/>
    </xf>
    <xf numFmtId="0" fontId="11" fillId="0" borderId="10" xfId="0" quotePrefix="1" applyFont="1" applyBorder="1" applyAlignment="1">
      <alignment horizontal="left" vertical="top" wrapText="1"/>
    </xf>
    <xf numFmtId="49" fontId="11" fillId="0" borderId="0" xfId="0" applyNumberFormat="1" applyFont="1" applyBorder="1" applyAlignment="1">
      <alignment horizontal="center" vertical="top"/>
    </xf>
    <xf numFmtId="49" fontId="11" fillId="0" borderId="17" xfId="0" applyNumberFormat="1" applyFont="1" applyBorder="1" applyAlignment="1">
      <alignment horizontal="center" vertical="top"/>
    </xf>
    <xf numFmtId="0" fontId="11" fillId="0" borderId="17" xfId="0" applyFont="1" applyBorder="1" applyAlignment="1">
      <alignment horizontal="left" vertical="top" wrapText="1"/>
    </xf>
    <xf numFmtId="0" fontId="11" fillId="0" borderId="10" xfId="0" applyFont="1" applyBorder="1" applyAlignment="1">
      <alignment horizontal="left" vertical="top" wrapText="1"/>
    </xf>
    <xf numFmtId="0" fontId="11" fillId="0" borderId="5" xfId="0" applyFont="1" applyBorder="1" applyAlignment="1">
      <alignment horizontal="left" vertical="top" wrapText="1"/>
    </xf>
    <xf numFmtId="0" fontId="11" fillId="0" borderId="9" xfId="0" applyFont="1" applyBorder="1" applyAlignment="1">
      <alignment horizontal="left" vertical="top" wrapText="1"/>
    </xf>
    <xf numFmtId="0" fontId="5" fillId="0" borderId="4" xfId="0" applyFont="1" applyFill="1" applyBorder="1" applyAlignment="1">
      <alignment horizontal="center" wrapText="1"/>
    </xf>
    <xf numFmtId="4" fontId="5" fillId="0" borderId="3" xfId="0" applyNumberFormat="1" applyFont="1" applyBorder="1" applyAlignment="1"/>
    <xf numFmtId="4" fontId="4" fillId="0" borderId="4" xfId="0" applyNumberFormat="1" applyFont="1" applyBorder="1" applyAlignment="1">
      <alignment horizontal="right"/>
    </xf>
    <xf numFmtId="0" fontId="4" fillId="0" borderId="4" xfId="0" applyFont="1" applyBorder="1" applyAlignment="1">
      <alignment horizontal="right"/>
    </xf>
    <xf numFmtId="0" fontId="4" fillId="4" borderId="4"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0" borderId="3" xfId="0" applyFont="1" applyBorder="1" applyAlignment="1">
      <alignment horizontal="center"/>
    </xf>
    <xf numFmtId="0" fontId="4" fillId="0" borderId="2" xfId="0" applyFont="1" applyBorder="1" applyAlignment="1">
      <alignment horizontal="center"/>
    </xf>
    <xf numFmtId="4" fontId="5" fillId="0" borderId="1" xfId="0" applyNumberFormat="1" applyFont="1" applyBorder="1" applyAlignment="1"/>
    <xf numFmtId="4" fontId="4" fillId="0" borderId="1" xfId="0" applyNumberFormat="1" applyFont="1" applyBorder="1" applyAlignment="1">
      <alignment horizontal="right"/>
    </xf>
    <xf numFmtId="0" fontId="4" fillId="0" borderId="1" xfId="0" applyFont="1" applyBorder="1" applyAlignment="1">
      <alignment horizontal="right"/>
    </xf>
    <xf numFmtId="0" fontId="4" fillId="5" borderId="1" xfId="0" applyFont="1" applyFill="1" applyBorder="1" applyAlignment="1">
      <alignment horizontal="left" vertical="top" wrapText="1"/>
    </xf>
    <xf numFmtId="0" fontId="4" fillId="0" borderId="1" xfId="0" applyFont="1" applyBorder="1" applyAlignment="1">
      <alignment horizontal="center"/>
    </xf>
    <xf numFmtId="0" fontId="27" fillId="0" borderId="0" xfId="0" applyFont="1"/>
    <xf numFmtId="4" fontId="22" fillId="0" borderId="17" xfId="0" applyNumberFormat="1" applyFont="1" applyBorder="1" applyAlignment="1">
      <alignment horizontal="center" vertical="center" wrapText="1"/>
    </xf>
    <xf numFmtId="0" fontId="17" fillId="0" borderId="0" xfId="13" applyFont="1"/>
    <xf numFmtId="0" fontId="16" fillId="0" borderId="0" xfId="13" applyFont="1"/>
    <xf numFmtId="0" fontId="4" fillId="0" borderId="0" xfId="11" applyFont="1" applyFill="1" applyBorder="1" applyAlignment="1">
      <alignment vertical="center"/>
    </xf>
    <xf numFmtId="0" fontId="4" fillId="0" borderId="17" xfId="11" applyFont="1" applyFill="1" applyBorder="1" applyAlignment="1">
      <alignment vertical="center"/>
    </xf>
    <xf numFmtId="0" fontId="17" fillId="0" borderId="0" xfId="13" applyFont="1" applyAlignment="1"/>
    <xf numFmtId="0" fontId="17" fillId="0" borderId="0" xfId="13" applyFont="1" applyBorder="1"/>
    <xf numFmtId="0" fontId="17" fillId="0" borderId="0" xfId="13" applyFont="1" applyBorder="1" applyAlignment="1">
      <alignment horizontal="left"/>
    </xf>
    <xf numFmtId="0" fontId="3" fillId="0" borderId="0" xfId="11" applyFont="1" applyBorder="1" applyAlignment="1">
      <alignment vertical="center"/>
    </xf>
    <xf numFmtId="0" fontId="3" fillId="0" borderId="0" xfId="11" applyFont="1" applyFill="1" applyBorder="1" applyAlignment="1">
      <alignment horizontal="left" vertical="center" wrapText="1"/>
    </xf>
    <xf numFmtId="49" fontId="3" fillId="0" borderId="0" xfId="11" applyNumberFormat="1" applyFont="1" applyBorder="1" applyAlignment="1">
      <alignment horizontal="left" vertical="center"/>
    </xf>
    <xf numFmtId="0" fontId="3" fillId="0" borderId="0" xfId="11" applyFont="1" applyBorder="1" applyAlignment="1">
      <alignment horizontal="center" vertical="center"/>
    </xf>
    <xf numFmtId="2" fontId="17" fillId="0" borderId="1" xfId="13" applyNumberFormat="1" applyFont="1" applyBorder="1"/>
    <xf numFmtId="165" fontId="17" fillId="0" borderId="1" xfId="13" applyNumberFormat="1" applyFont="1" applyBorder="1"/>
    <xf numFmtId="0" fontId="17" fillId="0" borderId="1" xfId="13" applyFont="1" applyBorder="1" applyAlignment="1">
      <alignment horizontal="center"/>
    </xf>
    <xf numFmtId="49" fontId="3" fillId="0" borderId="1" xfId="11" applyNumberFormat="1" applyFont="1" applyBorder="1" applyAlignment="1">
      <alignment horizontal="center" vertical="top"/>
    </xf>
    <xf numFmtId="0" fontId="3" fillId="0" borderId="1" xfId="11" quotePrefix="1" applyFont="1" applyBorder="1" applyAlignment="1">
      <alignment horizontal="center" vertical="top"/>
    </xf>
    <xf numFmtId="16" fontId="33" fillId="0" borderId="1" xfId="11" applyNumberFormat="1" applyFont="1" applyBorder="1" applyAlignment="1">
      <alignment horizontal="center" vertical="center"/>
    </xf>
    <xf numFmtId="16" fontId="5" fillId="7" borderId="1" xfId="11" quotePrefix="1" applyNumberFormat="1" applyFont="1" applyFill="1" applyBorder="1" applyAlignment="1">
      <alignment horizontal="justify" vertical="top" wrapText="1"/>
    </xf>
    <xf numFmtId="0" fontId="17" fillId="0" borderId="1" xfId="13" applyFont="1" applyBorder="1"/>
    <xf numFmtId="0" fontId="17" fillId="0" borderId="1" xfId="13" applyFont="1" applyBorder="1" applyAlignment="1">
      <alignment horizontal="center" wrapText="1"/>
    </xf>
    <xf numFmtId="2" fontId="17" fillId="0" borderId="1" xfId="13" applyNumberFormat="1" applyFont="1" applyBorder="1" applyAlignment="1">
      <alignment horizontal="right"/>
    </xf>
    <xf numFmtId="165" fontId="17" fillId="0" borderId="1" xfId="13" applyNumberFormat="1" applyFont="1" applyBorder="1" applyAlignment="1">
      <alignment horizontal="right"/>
    </xf>
    <xf numFmtId="0" fontId="17" fillId="0" borderId="1" xfId="13" applyFont="1" applyBorder="1" applyAlignment="1">
      <alignment horizontal="right"/>
    </xf>
    <xf numFmtId="10" fontId="3" fillId="8" borderId="1" xfId="14" quotePrefix="1" applyNumberFormat="1" applyFont="1" applyFill="1" applyBorder="1" applyAlignment="1">
      <alignment horizontal="center" vertical="top" wrapText="1"/>
    </xf>
    <xf numFmtId="49" fontId="16" fillId="0" borderId="0" xfId="11" applyNumberFormat="1" applyFont="1" applyBorder="1" applyAlignment="1">
      <alignment horizontal="center" vertical="center"/>
    </xf>
    <xf numFmtId="10" fontId="3" fillId="7" borderId="0" xfId="11" applyNumberFormat="1" applyFont="1" applyFill="1" applyBorder="1" applyAlignment="1">
      <alignment horizontal="center" vertical="top" wrapText="1"/>
    </xf>
    <xf numFmtId="164" fontId="3" fillId="0" borderId="1" xfId="12" applyNumberFormat="1" applyFont="1" applyFill="1" applyBorder="1" applyAlignment="1">
      <alignment horizontal="center" wrapText="1"/>
    </xf>
    <xf numFmtId="10" fontId="3" fillId="7" borderId="1" xfId="11" quotePrefix="1" applyNumberFormat="1" applyFont="1" applyFill="1" applyBorder="1" applyAlignment="1">
      <alignment horizontal="center" vertical="top" wrapText="1"/>
    </xf>
    <xf numFmtId="0" fontId="4" fillId="0" borderId="8" xfId="11" applyFont="1" applyBorder="1" applyAlignment="1">
      <alignment vertical="top" wrapText="1"/>
    </xf>
    <xf numFmtId="0" fontId="4" fillId="0" borderId="18" xfId="11" applyFont="1" applyBorder="1" applyAlignment="1">
      <alignment vertical="top" wrapText="1"/>
    </xf>
    <xf numFmtId="4" fontId="3" fillId="0" borderId="1" xfId="12" applyNumberFormat="1" applyFont="1" applyFill="1" applyBorder="1" applyAlignment="1">
      <alignment horizontal="right"/>
    </xf>
    <xf numFmtId="166" fontId="3" fillId="0" borderId="1" xfId="1" applyNumberFormat="1" applyFont="1" applyFill="1" applyBorder="1" applyAlignment="1" applyProtection="1">
      <alignment horizontal="right"/>
      <protection locked="0"/>
    </xf>
    <xf numFmtId="0" fontId="3" fillId="0" borderId="4" xfId="12" applyNumberFormat="1" applyFont="1" applyFill="1" applyBorder="1"/>
    <xf numFmtId="0" fontId="16" fillId="0" borderId="1" xfId="12" applyFont="1" applyFill="1" applyBorder="1" applyAlignment="1">
      <alignment horizontal="center" vertical="top" wrapText="1"/>
    </xf>
    <xf numFmtId="0" fontId="3" fillId="0" borderId="1" xfId="12" quotePrefix="1" applyFont="1" applyFill="1" applyBorder="1" applyAlignment="1">
      <alignment horizontal="center" vertical="top" wrapText="1"/>
    </xf>
    <xf numFmtId="0" fontId="3" fillId="0" borderId="1" xfId="11" applyFont="1" applyBorder="1" applyAlignment="1">
      <alignment horizontal="center" vertical="center" wrapText="1"/>
    </xf>
    <xf numFmtId="0" fontId="3" fillId="0" borderId="1" xfId="11" applyFont="1" applyBorder="1" applyAlignment="1">
      <alignment horizontal="left" vertical="center" wrapText="1"/>
    </xf>
    <xf numFmtId="0" fontId="17" fillId="0" borderId="1" xfId="13" applyFont="1" applyBorder="1" applyAlignment="1">
      <alignment wrapText="1"/>
    </xf>
    <xf numFmtId="4" fontId="4" fillId="0" borderId="0" xfId="12" applyNumberFormat="1" applyFont="1" applyBorder="1" applyAlignment="1"/>
    <xf numFmtId="4" fontId="4" fillId="0" borderId="0" xfId="12" applyNumberFormat="1" applyFont="1" applyBorder="1" applyAlignment="1">
      <alignment horizontal="right"/>
    </xf>
    <xf numFmtId="0" fontId="4" fillId="0" borderId="0" xfId="12" applyFont="1" applyBorder="1" applyAlignment="1">
      <alignment horizontal="right"/>
    </xf>
    <xf numFmtId="0" fontId="34" fillId="0" borderId="0" xfId="12" applyFont="1" applyBorder="1" applyAlignment="1">
      <alignment horizontal="center"/>
    </xf>
    <xf numFmtId="0" fontId="4" fillId="0" borderId="0" xfId="12" applyFont="1" applyBorder="1" applyAlignment="1">
      <alignment horizontal="center"/>
    </xf>
    <xf numFmtId="0" fontId="5" fillId="0" borderId="1" xfId="15" applyFont="1" applyBorder="1" applyAlignment="1">
      <alignment horizontal="center" vertical="top" wrapText="1"/>
    </xf>
    <xf numFmtId="4" fontId="5" fillId="0" borderId="1" xfId="15" applyNumberFormat="1" applyFont="1" applyBorder="1" applyAlignment="1">
      <alignment horizontal="center" vertical="top" wrapText="1"/>
    </xf>
    <xf numFmtId="4" fontId="17" fillId="0" borderId="0" xfId="12" applyNumberFormat="1" applyFont="1"/>
    <xf numFmtId="0" fontId="17" fillId="0" borderId="0" xfId="12" applyFont="1"/>
    <xf numFmtId="0" fontId="16" fillId="0" borderId="0" xfId="12" applyFont="1" applyAlignment="1">
      <alignment horizontal="center"/>
    </xf>
    <xf numFmtId="0" fontId="17" fillId="0" borderId="0" xfId="12" applyFont="1" applyAlignment="1">
      <alignment horizontal="center"/>
    </xf>
    <xf numFmtId="0" fontId="3" fillId="0" borderId="0" xfId="1"/>
    <xf numFmtId="0" fontId="3" fillId="0" borderId="0" xfId="1" applyBorder="1"/>
    <xf numFmtId="0" fontId="4" fillId="0" borderId="0" xfId="1" applyFont="1" applyBorder="1"/>
    <xf numFmtId="0" fontId="3" fillId="0" borderId="0" xfId="1" applyFont="1" applyBorder="1"/>
    <xf numFmtId="49" fontId="3" fillId="0" borderId="0" xfId="1" applyNumberFormat="1" applyBorder="1"/>
    <xf numFmtId="0" fontId="0" fillId="0" borderId="0" xfId="0" applyBorder="1"/>
    <xf numFmtId="0" fontId="6" fillId="0" borderId="0" xfId="0" applyFont="1" applyBorder="1"/>
    <xf numFmtId="0" fontId="3" fillId="0" borderId="0" xfId="0" applyFont="1" applyBorder="1" applyAlignment="1">
      <alignment horizontal="left" vertical="top" wrapText="1"/>
    </xf>
    <xf numFmtId="0" fontId="3" fillId="0" borderId="0" xfId="0" applyFont="1" applyBorder="1" applyAlignment="1">
      <alignment horizontal="justify" vertical="top" wrapText="1"/>
    </xf>
    <xf numFmtId="0" fontId="3" fillId="0" borderId="0" xfId="1" applyFill="1"/>
    <xf numFmtId="49" fontId="4" fillId="0" borderId="0" xfId="1" applyNumberFormat="1" applyFont="1" applyFill="1" applyBorder="1" applyAlignment="1">
      <alignment horizontal="center"/>
    </xf>
    <xf numFmtId="49" fontId="3" fillId="0" borderId="0" xfId="1" applyNumberFormat="1" applyFont="1" applyFill="1" applyBorder="1" applyAlignment="1">
      <alignment horizontal="left" vertical="center" wrapText="1"/>
    </xf>
    <xf numFmtId="49" fontId="4" fillId="0" borderId="0" xfId="1" applyNumberFormat="1" applyFont="1" applyFill="1" applyBorder="1" applyAlignment="1">
      <alignment horizontal="center" vertical="top" wrapText="1"/>
    </xf>
    <xf numFmtId="4" fontId="16" fillId="0" borderId="17" xfId="0" applyNumberFormat="1" applyFont="1" applyBorder="1"/>
    <xf numFmtId="4" fontId="29" fillId="0" borderId="0" xfId="1" applyNumberFormat="1" applyFont="1" applyFill="1" applyBorder="1" applyAlignment="1">
      <alignment horizontal="center"/>
    </xf>
    <xf numFmtId="4" fontId="4" fillId="0" borderId="1" xfId="1" applyNumberFormat="1" applyFont="1" applyFill="1" applyBorder="1" applyAlignment="1">
      <alignment horizontal="center"/>
    </xf>
    <xf numFmtId="4" fontId="4" fillId="0" borderId="4" xfId="1" applyNumberFormat="1" applyFont="1" applyFill="1" applyBorder="1" applyAlignment="1">
      <alignment horizontal="center"/>
    </xf>
    <xf numFmtId="2" fontId="4" fillId="0" borderId="1" xfId="1" applyNumberFormat="1" applyFont="1" applyFill="1" applyBorder="1" applyAlignment="1">
      <alignment horizontal="center"/>
    </xf>
    <xf numFmtId="49" fontId="4" fillId="0" borderId="1" xfId="1" applyNumberFormat="1" applyFont="1" applyFill="1" applyBorder="1" applyAlignment="1">
      <alignment horizontal="center"/>
    </xf>
    <xf numFmtId="0" fontId="0" fillId="0" borderId="4" xfId="0" applyBorder="1"/>
    <xf numFmtId="49" fontId="3" fillId="0" borderId="4" xfId="1" applyNumberFormat="1" applyFont="1" applyFill="1" applyBorder="1" applyAlignment="1">
      <alignment horizontal="left" vertical="center" wrapText="1"/>
    </xf>
    <xf numFmtId="49" fontId="4" fillId="0" borderId="1" xfId="1" applyNumberFormat="1" applyFont="1" applyFill="1" applyBorder="1" applyAlignment="1">
      <alignment horizontal="center" vertical="top" wrapText="1"/>
    </xf>
    <xf numFmtId="49" fontId="4" fillId="0" borderId="2" xfId="1" applyNumberFormat="1" applyFont="1" applyFill="1" applyBorder="1" applyAlignment="1">
      <alignment horizontal="center" vertical="top" wrapText="1"/>
    </xf>
    <xf numFmtId="0" fontId="3" fillId="0" borderId="0" xfId="1" applyFill="1" applyAlignment="1">
      <alignment horizontal="left" vertical="center"/>
    </xf>
    <xf numFmtId="49" fontId="4" fillId="0" borderId="10" xfId="1" applyNumberFormat="1" applyFont="1" applyFill="1" applyBorder="1" applyAlignment="1">
      <alignment horizontal="left" vertical="center"/>
    </xf>
    <xf numFmtId="49" fontId="4" fillId="0" borderId="0" xfId="1" applyNumberFormat="1" applyFont="1" applyFill="1" applyBorder="1" applyAlignment="1">
      <alignment horizontal="left" vertical="center"/>
    </xf>
    <xf numFmtId="49" fontId="3" fillId="0" borderId="3"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0" borderId="17" xfId="1" applyNumberFormat="1" applyFont="1" applyFill="1" applyBorder="1" applyAlignment="1">
      <alignment horizontal="left"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3" xfId="1" applyFont="1" applyBorder="1" applyAlignment="1">
      <alignment horizontal="left" vertical="center" wrapText="1"/>
    </xf>
    <xf numFmtId="0" fontId="3" fillId="0" borderId="1" xfId="0" applyFont="1" applyFill="1" applyBorder="1" applyAlignment="1">
      <alignment horizontal="left" vertical="center" wrapText="1"/>
    </xf>
    <xf numFmtId="49" fontId="4" fillId="0" borderId="9" xfId="1" applyNumberFormat="1" applyFont="1" applyFill="1" applyBorder="1" applyAlignment="1">
      <alignment horizontal="left" vertical="center"/>
    </xf>
    <xf numFmtId="49" fontId="4" fillId="0" borderId="6" xfId="1" applyNumberFormat="1" applyFont="1" applyFill="1" applyBorder="1" applyAlignment="1">
      <alignment horizontal="left" vertical="center"/>
    </xf>
    <xf numFmtId="49" fontId="3" fillId="0" borderId="1" xfId="1" applyNumberFormat="1" applyFont="1" applyFill="1" applyBorder="1" applyAlignment="1">
      <alignment horizontal="left" vertical="center" wrapText="1"/>
    </xf>
    <xf numFmtId="49" fontId="4" fillId="0" borderId="9" xfId="1" applyNumberFormat="1" applyFont="1" applyFill="1" applyBorder="1" applyAlignment="1">
      <alignment horizontal="center" vertical="center" wrapText="1"/>
    </xf>
    <xf numFmtId="49" fontId="4" fillId="0" borderId="5" xfId="1" applyNumberFormat="1" applyFont="1" applyFill="1" applyBorder="1" applyAlignment="1">
      <alignment horizontal="left" vertical="center" wrapText="1"/>
    </xf>
    <xf numFmtId="0" fontId="0" fillId="0" borderId="0" xfId="0" applyFont="1"/>
    <xf numFmtId="0" fontId="0" fillId="0" borderId="0" xfId="0" applyFont="1" applyBorder="1"/>
    <xf numFmtId="0" fontId="6" fillId="0" borderId="0" xfId="8" applyFont="1" applyBorder="1" applyAlignment="1">
      <alignment horizontal="right" vertical="center" wrapText="1"/>
    </xf>
    <xf numFmtId="4" fontId="6" fillId="0" borderId="17" xfId="8" applyNumberFormat="1" applyFont="1" applyBorder="1" applyAlignment="1">
      <alignment horizontal="center" vertical="center" wrapText="1"/>
    </xf>
    <xf numFmtId="0" fontId="0" fillId="0" borderId="0" xfId="0" applyBorder="1" applyAlignment="1">
      <alignment wrapText="1"/>
    </xf>
    <xf numFmtId="0" fontId="22" fillId="3" borderId="0" xfId="8" applyFont="1" applyFill="1" applyBorder="1" applyAlignment="1">
      <alignment horizontal="left" vertical="center" wrapText="1"/>
    </xf>
    <xf numFmtId="4" fontId="28" fillId="0" borderId="0" xfId="0" applyNumberFormat="1" applyFont="1"/>
    <xf numFmtId="0" fontId="0" fillId="0" borderId="8" xfId="0" applyBorder="1"/>
    <xf numFmtId="0" fontId="0" fillId="0" borderId="8" xfId="0" applyBorder="1" applyAlignment="1">
      <alignment horizontal="center"/>
    </xf>
    <xf numFmtId="0" fontId="4" fillId="0" borderId="1" xfId="8" applyFont="1" applyBorder="1" applyAlignment="1">
      <alignment horizontal="center" vertical="center" wrapText="1"/>
    </xf>
    <xf numFmtId="4" fontId="4" fillId="0" borderId="1" xfId="8" applyNumberFormat="1" applyFont="1" applyBorder="1" applyAlignment="1">
      <alignment horizontal="center" vertical="center" wrapText="1"/>
    </xf>
    <xf numFmtId="2" fontId="41" fillId="0" borderId="1" xfId="8" applyNumberFormat="1" applyFont="1" applyBorder="1" applyAlignment="1">
      <alignment horizontal="center" vertical="center" wrapText="1"/>
    </xf>
    <xf numFmtId="4" fontId="5" fillId="0" borderId="11" xfId="0" applyNumberFormat="1" applyFont="1" applyBorder="1" applyAlignment="1"/>
    <xf numFmtId="4" fontId="6" fillId="0" borderId="0" xfId="0" applyNumberFormat="1" applyFont="1" applyBorder="1"/>
    <xf numFmtId="4" fontId="6" fillId="0" borderId="11" xfId="0" applyNumberFormat="1" applyFont="1" applyBorder="1"/>
    <xf numFmtId="4" fontId="5" fillId="0" borderId="2" xfId="0" applyNumberFormat="1" applyFont="1" applyBorder="1" applyAlignment="1">
      <alignment horizontal="right" vertical="center"/>
    </xf>
    <xf numFmtId="4" fontId="5" fillId="0" borderId="3" xfId="0" applyNumberFormat="1" applyFont="1" applyBorder="1" applyAlignment="1">
      <alignment horizontal="right" vertical="center"/>
    </xf>
    <xf numFmtId="4" fontId="5" fillId="0" borderId="23" xfId="0" applyNumberFormat="1" applyFont="1" applyBorder="1" applyAlignment="1">
      <alignment vertical="center"/>
    </xf>
    <xf numFmtId="4" fontId="5" fillId="0" borderId="5" xfId="0" applyNumberFormat="1" applyFont="1" applyBorder="1" applyAlignment="1">
      <alignment vertical="center"/>
    </xf>
    <xf numFmtId="4" fontId="5" fillId="0" borderId="2" xfId="0" applyNumberFormat="1" applyFont="1" applyBorder="1" applyAlignment="1">
      <alignment horizontal="center" vertical="center" wrapText="1"/>
    </xf>
    <xf numFmtId="4" fontId="5" fillId="0" borderId="26" xfId="0" applyNumberFormat="1" applyFont="1" applyBorder="1" applyAlignment="1">
      <alignment horizontal="center" vertical="center" wrapText="1"/>
    </xf>
    <xf numFmtId="49" fontId="3" fillId="0" borderId="1" xfId="11" applyNumberFormat="1" applyFont="1" applyBorder="1" applyAlignment="1">
      <alignment horizontal="center" vertical="top"/>
    </xf>
    <xf numFmtId="0" fontId="4" fillId="0" borderId="13" xfId="11" applyFont="1" applyBorder="1" applyAlignment="1">
      <alignment horizontal="center" vertical="top" wrapText="1"/>
    </xf>
    <xf numFmtId="0" fontId="4" fillId="0" borderId="18" xfId="11" applyFont="1" applyBorder="1" applyAlignment="1">
      <alignment horizontal="center" vertical="top" wrapText="1"/>
    </xf>
    <xf numFmtId="16" fontId="5" fillId="7" borderId="9" xfId="11" quotePrefix="1" applyNumberFormat="1" applyFont="1" applyFill="1" applyBorder="1" applyAlignment="1">
      <alignment horizontal="justify" vertical="top" wrapText="1"/>
    </xf>
    <xf numFmtId="16" fontId="33" fillId="0" borderId="9" xfId="11" applyNumberFormat="1" applyFont="1" applyBorder="1" applyAlignment="1">
      <alignment horizontal="center" vertical="center"/>
    </xf>
    <xf numFmtId="0" fontId="17" fillId="0" borderId="0" xfId="16" applyFont="1" applyAlignment="1" applyProtection="1">
      <alignment horizontal="center" vertical="top"/>
      <protection locked="0"/>
    </xf>
    <xf numFmtId="49" fontId="17" fillId="0" borderId="0" xfId="16" applyNumberFormat="1" applyFont="1" applyAlignment="1" applyProtection="1">
      <alignment horizontal="center" vertical="top"/>
      <protection locked="0"/>
    </xf>
    <xf numFmtId="0" fontId="17" fillId="0" borderId="0" xfId="16" applyFont="1" applyAlignment="1" applyProtection="1">
      <alignment horizontal="left" wrapText="1"/>
      <protection locked="0"/>
    </xf>
    <xf numFmtId="0" fontId="17" fillId="0" borderId="0" xfId="16" applyFont="1" applyProtection="1">
      <protection locked="0"/>
    </xf>
    <xf numFmtId="3" fontId="17" fillId="0" borderId="0" xfId="16" applyNumberFormat="1" applyFont="1" applyProtection="1">
      <protection locked="0"/>
    </xf>
    <xf numFmtId="0" fontId="17" fillId="0" borderId="0" xfId="0" applyFont="1"/>
    <xf numFmtId="0" fontId="3" fillId="0" borderId="17" xfId="16" applyFont="1" applyBorder="1" applyAlignment="1" applyProtection="1">
      <alignment horizontal="center" vertical="top"/>
      <protection locked="0"/>
    </xf>
    <xf numFmtId="49" fontId="3" fillId="0" borderId="0" xfId="16" applyNumberFormat="1" applyFont="1" applyAlignment="1" applyProtection="1">
      <alignment horizontal="center" vertical="top"/>
      <protection locked="0"/>
    </xf>
    <xf numFmtId="0" fontId="3" fillId="0" borderId="0" xfId="16" applyFont="1" applyAlignment="1" applyProtection="1">
      <alignment horizontal="left" wrapText="1"/>
      <protection locked="0"/>
    </xf>
    <xf numFmtId="0" fontId="3" fillId="0" borderId="0" xfId="16" applyFont="1" applyProtection="1">
      <protection locked="0"/>
    </xf>
    <xf numFmtId="3" fontId="3" fillId="0" borderId="11" xfId="16" applyNumberFormat="1" applyFont="1" applyBorder="1" applyProtection="1">
      <protection locked="0"/>
    </xf>
    <xf numFmtId="1" fontId="4" fillId="0" borderId="24" xfId="16" applyNumberFormat="1" applyFont="1" applyBorder="1" applyAlignment="1" applyProtection="1">
      <alignment horizontal="center" vertical="center" wrapText="1"/>
      <protection locked="0"/>
    </xf>
    <xf numFmtId="49" fontId="4" fillId="0" borderId="24" xfId="16" applyNumberFormat="1" applyFont="1" applyBorder="1" applyAlignment="1" applyProtection="1">
      <alignment horizontal="center" vertical="center" wrapText="1"/>
      <protection locked="0"/>
    </xf>
    <xf numFmtId="0" fontId="4" fillId="0" borderId="24" xfId="16" applyFont="1" applyBorder="1" applyAlignment="1" applyProtection="1">
      <alignment horizontal="center" vertical="center" wrapText="1"/>
      <protection locked="0"/>
    </xf>
    <xf numFmtId="0" fontId="3" fillId="0" borderId="24" xfId="16" applyFont="1" applyBorder="1" applyAlignment="1">
      <alignment horizontal="center" vertical="center" wrapText="1"/>
    </xf>
    <xf numFmtId="4" fontId="3" fillId="0" borderId="24" xfId="16" applyNumberFormat="1" applyFont="1" applyBorder="1" applyAlignment="1">
      <alignment horizontal="center" vertical="center" wrapText="1"/>
    </xf>
    <xf numFmtId="3" fontId="3" fillId="0" borderId="24" xfId="16" applyNumberFormat="1" applyFont="1" applyBorder="1" applyAlignment="1">
      <alignment horizontal="center" vertical="center" wrapText="1"/>
    </xf>
    <xf numFmtId="169" fontId="3" fillId="0" borderId="25" xfId="16" applyNumberFormat="1" applyFont="1" applyBorder="1" applyAlignment="1" applyProtection="1">
      <alignment horizontal="center" vertical="top"/>
      <protection locked="0"/>
    </xf>
    <xf numFmtId="49" fontId="3" fillId="0" borderId="25" xfId="16" applyNumberFormat="1" applyFont="1" applyBorder="1" applyAlignment="1" applyProtection="1">
      <alignment horizontal="center" vertical="top"/>
      <protection locked="0"/>
    </xf>
    <xf numFmtId="0" fontId="3" fillId="0" borderId="25" xfId="16" applyFont="1" applyBorder="1" applyAlignment="1" applyProtection="1">
      <alignment horizontal="left" wrapText="1"/>
      <protection locked="0"/>
    </xf>
    <xf numFmtId="0" fontId="3" fillId="0" borderId="25" xfId="16" applyFont="1" applyBorder="1" applyProtection="1">
      <protection locked="0"/>
    </xf>
    <xf numFmtId="4" fontId="3" fillId="0" borderId="25" xfId="16" applyNumberFormat="1" applyFont="1" applyBorder="1" applyProtection="1">
      <protection locked="0"/>
    </xf>
    <xf numFmtId="169" fontId="3" fillId="0" borderId="10" xfId="16" applyNumberFormat="1" applyFont="1" applyBorder="1" applyAlignment="1" applyProtection="1">
      <alignment horizontal="center" vertical="top"/>
      <protection locked="0"/>
    </xf>
    <xf numFmtId="49" fontId="3" fillId="0" borderId="10" xfId="16" applyNumberFormat="1" applyFont="1" applyBorder="1" applyAlignment="1" applyProtection="1">
      <alignment horizontal="center" vertical="top"/>
      <protection locked="0"/>
    </xf>
    <xf numFmtId="1" fontId="3" fillId="0" borderId="10" xfId="16" applyNumberFormat="1" applyFont="1" applyBorder="1" applyAlignment="1">
      <alignment horizontal="left" wrapText="1"/>
    </xf>
    <xf numFmtId="0" fontId="3" fillId="0" borderId="10" xfId="16" applyFont="1" applyBorder="1" applyProtection="1">
      <protection locked="0"/>
    </xf>
    <xf numFmtId="4" fontId="3" fillId="0" borderId="10" xfId="16" applyNumberFormat="1" applyFont="1" applyBorder="1" applyProtection="1">
      <protection locked="0"/>
    </xf>
    <xf numFmtId="169" fontId="3" fillId="0" borderId="10" xfId="9" applyNumberFormat="1" applyFont="1" applyBorder="1" applyAlignment="1">
      <alignment horizontal="center" vertical="top" wrapText="1"/>
    </xf>
    <xf numFmtId="49" fontId="3" fillId="0" borderId="10" xfId="9" applyNumberFormat="1" applyFont="1" applyBorder="1" applyAlignment="1">
      <alignment horizontal="center" vertical="top" wrapText="1"/>
    </xf>
    <xf numFmtId="1" fontId="3" fillId="0" borderId="10" xfId="0" applyNumberFormat="1" applyFont="1" applyBorder="1" applyAlignment="1">
      <alignment vertical="top" wrapText="1"/>
    </xf>
    <xf numFmtId="167" fontId="3" fillId="0" borderId="10" xfId="0" applyNumberFormat="1" applyFont="1" applyBorder="1" applyAlignment="1">
      <alignment horizontal="center" wrapText="1"/>
    </xf>
    <xf numFmtId="3" fontId="3" fillId="0" borderId="10" xfId="0" applyNumberFormat="1" applyFont="1" applyBorder="1" applyAlignment="1">
      <alignment horizontal="center" wrapText="1"/>
    </xf>
    <xf numFmtId="4" fontId="3" fillId="0" borderId="10" xfId="0" applyNumberFormat="1" applyFont="1" applyBorder="1" applyAlignment="1">
      <alignment horizontal="right" wrapText="1"/>
    </xf>
    <xf numFmtId="4" fontId="3" fillId="0" borderId="10" xfId="0" applyNumberFormat="1" applyFont="1" applyBorder="1" applyAlignment="1">
      <alignment wrapText="1"/>
    </xf>
    <xf numFmtId="169" fontId="3" fillId="0" borderId="10" xfId="0" applyNumberFormat="1" applyFont="1" applyBorder="1" applyAlignment="1">
      <alignment horizontal="center" vertical="top" wrapText="1"/>
    </xf>
    <xf numFmtId="49" fontId="3" fillId="0" borderId="10" xfId="0" applyNumberFormat="1" applyFont="1" applyBorder="1" applyAlignment="1">
      <alignment horizontal="center" vertical="top" wrapText="1"/>
    </xf>
    <xf numFmtId="1" fontId="3" fillId="0" borderId="10" xfId="0" applyNumberFormat="1" applyFont="1" applyBorder="1" applyAlignment="1">
      <alignment horizontal="left" vertical="top" wrapText="1"/>
    </xf>
    <xf numFmtId="1" fontId="3" fillId="0" borderId="10" xfId="0" applyNumberFormat="1" applyFont="1" applyBorder="1" applyAlignment="1">
      <alignment horizontal="center" vertical="top" wrapText="1"/>
    </xf>
    <xf numFmtId="1" fontId="11" fillId="0" borderId="10" xfId="0" applyNumberFormat="1" applyFont="1" applyBorder="1" applyAlignment="1">
      <alignment vertical="top" wrapText="1"/>
    </xf>
    <xf numFmtId="168" fontId="40" fillId="0" borderId="10" xfId="0" applyNumberFormat="1" applyFont="1" applyBorder="1" applyAlignment="1">
      <alignment horizontal="left" vertical="top"/>
    </xf>
    <xf numFmtId="1" fontId="40" fillId="0" borderId="10" xfId="0" applyNumberFormat="1" applyFont="1" applyBorder="1" applyAlignment="1">
      <alignment horizontal="left" wrapText="1"/>
    </xf>
    <xf numFmtId="3" fontId="3" fillId="0" borderId="10" xfId="0" applyNumberFormat="1" applyFont="1" applyBorder="1" applyAlignment="1">
      <alignment wrapText="1"/>
    </xf>
    <xf numFmtId="1" fontId="4" fillId="0" borderId="24" xfId="17" applyNumberFormat="1" applyFont="1" applyBorder="1" applyAlignment="1">
      <alignment horizontal="center" vertical="center" wrapText="1"/>
    </xf>
    <xf numFmtId="49" fontId="4" fillId="0" borderId="24" xfId="17" applyNumberFormat="1" applyFont="1" applyBorder="1" applyAlignment="1">
      <alignment horizontal="center" vertical="center" wrapText="1"/>
    </xf>
    <xf numFmtId="0" fontId="4" fillId="0" borderId="24" xfId="17" applyFont="1" applyBorder="1" applyAlignment="1">
      <alignment horizontal="left" vertical="center" wrapText="1"/>
    </xf>
    <xf numFmtId="0" fontId="4" fillId="0" borderId="24" xfId="17" applyFont="1" applyBorder="1" applyAlignment="1">
      <alignment horizontal="center" vertical="center" wrapText="1"/>
    </xf>
    <xf numFmtId="4" fontId="4" fillId="0" borderId="24" xfId="17" applyNumberFormat="1" applyFont="1" applyBorder="1" applyAlignment="1">
      <alignment horizontal="right" vertical="center" wrapText="1"/>
    </xf>
    <xf numFmtId="0" fontId="9" fillId="0" borderId="2" xfId="0" applyFont="1" applyBorder="1" applyAlignment="1">
      <alignment horizontal="center" vertical="center"/>
    </xf>
    <xf numFmtId="4" fontId="10" fillId="0" borderId="2" xfId="0" applyNumberFormat="1" applyFont="1" applyBorder="1" applyAlignment="1">
      <alignment horizontal="right" vertical="center"/>
    </xf>
    <xf numFmtId="4" fontId="10" fillId="0" borderId="3" xfId="0" applyNumberFormat="1" applyFont="1" applyBorder="1" applyAlignment="1">
      <alignment horizontal="right" vertical="center"/>
    </xf>
    <xf numFmtId="0" fontId="3" fillId="0" borderId="5" xfId="0" applyFont="1" applyBorder="1" applyAlignment="1">
      <alignment horizontal="justify" vertical="top" wrapText="1"/>
    </xf>
    <xf numFmtId="4" fontId="5" fillId="0" borderId="2" xfId="1" applyNumberFormat="1" applyFont="1" applyBorder="1" applyAlignment="1"/>
    <xf numFmtId="4" fontId="5" fillId="0" borderId="3" xfId="1" applyNumberFormat="1" applyFont="1" applyBorder="1" applyAlignment="1"/>
    <xf numFmtId="4" fontId="5" fillId="0" borderId="27" xfId="0" applyNumberFormat="1" applyFont="1" applyBorder="1" applyAlignment="1">
      <alignment horizontal="right" vertical="center"/>
    </xf>
    <xf numFmtId="4" fontId="5" fillId="0" borderId="28" xfId="0" applyNumberFormat="1" applyFont="1" applyBorder="1" applyAlignment="1">
      <alignment horizontal="right" vertical="center"/>
    </xf>
    <xf numFmtId="0" fontId="3" fillId="0" borderId="1" xfId="0" applyFont="1" applyBorder="1" applyAlignment="1">
      <alignment horizontal="center" wrapText="1"/>
    </xf>
    <xf numFmtId="4" fontId="5" fillId="0" borderId="1" xfId="15" applyNumberFormat="1" applyFont="1" applyBorder="1" applyAlignment="1">
      <alignment horizontal="center" vertical="center" wrapText="1"/>
    </xf>
    <xf numFmtId="0" fontId="5" fillId="0" borderId="1" xfId="15" applyFont="1" applyBorder="1" applyAlignment="1">
      <alignment horizontal="center" vertical="center" wrapText="1"/>
    </xf>
    <xf numFmtId="0" fontId="24" fillId="0" borderId="9" xfId="8" applyFont="1" applyBorder="1" applyAlignment="1">
      <alignment horizontal="center" vertical="center" wrapText="1"/>
    </xf>
    <xf numFmtId="0" fontId="5" fillId="0" borderId="9" xfId="8" applyFont="1" applyBorder="1" applyAlignment="1">
      <alignment horizontal="center" vertical="center" wrapText="1"/>
    </xf>
    <xf numFmtId="0" fontId="5" fillId="0" borderId="7" xfId="8" applyFont="1" applyBorder="1" applyAlignment="1">
      <alignment horizontal="center" vertical="center" wrapText="1"/>
    </xf>
    <xf numFmtId="4" fontId="5" fillId="0" borderId="9" xfId="8" applyNumberFormat="1" applyFont="1" applyBorder="1" applyAlignment="1">
      <alignment horizontal="center" vertical="center" wrapTex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21" fillId="0" borderId="0" xfId="0" applyFont="1" applyBorder="1" applyAlignment="1">
      <alignment horizontal="center" vertical="center" wrapText="1"/>
    </xf>
    <xf numFmtId="0" fontId="20" fillId="0" borderId="0" xfId="0" applyFont="1" applyBorder="1" applyAlignment="1">
      <alignment horizontal="center" vertical="center" wrapText="1"/>
    </xf>
    <xf numFmtId="0" fontId="30" fillId="0" borderId="0" xfId="0" applyFont="1" applyBorder="1" applyAlignment="1">
      <alignment horizontal="center"/>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5" fillId="0" borderId="0" xfId="0" applyFont="1" applyBorder="1" applyAlignment="1">
      <alignment horizontal="right"/>
    </xf>
    <xf numFmtId="4" fontId="5" fillId="0" borderId="0" xfId="0" applyNumberFormat="1" applyFont="1" applyBorder="1" applyAlignment="1">
      <alignment horizontal="right" vertical="center"/>
    </xf>
    <xf numFmtId="4" fontId="22" fillId="0" borderId="13" xfId="0" applyNumberFormat="1" applyFont="1" applyBorder="1" applyAlignment="1">
      <alignment horizontal="center" vertical="center" wrapText="1"/>
    </xf>
    <xf numFmtId="4" fontId="22" fillId="0" borderId="18" xfId="0" applyNumberFormat="1" applyFont="1" applyBorder="1" applyAlignment="1">
      <alignment horizontal="center" vertical="center" wrapText="1"/>
    </xf>
    <xf numFmtId="0" fontId="22" fillId="3" borderId="2" xfId="8" applyFont="1" applyFill="1" applyBorder="1" applyAlignment="1">
      <alignment horizontal="left" vertical="center" wrapText="1"/>
    </xf>
    <xf numFmtId="0" fontId="22" fillId="3" borderId="4" xfId="8" applyFont="1" applyFill="1" applyBorder="1" applyAlignment="1">
      <alignment horizontal="left" vertical="center" wrapText="1"/>
    </xf>
    <xf numFmtId="0" fontId="0" fillId="0" borderId="3" xfId="0" applyBorder="1" applyAlignment="1">
      <alignment wrapText="1"/>
    </xf>
    <xf numFmtId="0" fontId="10" fillId="0" borderId="2" xfId="0" applyFont="1" applyBorder="1" applyAlignment="1">
      <alignment horizontal="left"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4" fillId="0" borderId="14" xfId="0" applyFont="1" applyBorder="1" applyAlignment="1">
      <alignment horizontal="right" vertical="center" wrapText="1"/>
    </xf>
    <xf numFmtId="0" fontId="14" fillId="0" borderId="15" xfId="0" applyFont="1" applyBorder="1" applyAlignment="1">
      <alignment horizontal="right" vertical="center" wrapText="1"/>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5" fillId="0" borderId="2" xfId="0" applyFont="1" applyFill="1" applyBorder="1" applyAlignment="1">
      <alignment horizontal="left"/>
    </xf>
    <xf numFmtId="0" fontId="5" fillId="0" borderId="4" xfId="0" applyFont="1" applyFill="1" applyBorder="1" applyAlignment="1">
      <alignment horizontal="left"/>
    </xf>
    <xf numFmtId="0" fontId="5" fillId="0" borderId="3" xfId="0" applyFont="1" applyFill="1" applyBorder="1" applyAlignment="1">
      <alignment horizontal="left"/>
    </xf>
    <xf numFmtId="0" fontId="10" fillId="0" borderId="4" xfId="0" applyFont="1" applyFill="1" applyBorder="1" applyAlignment="1">
      <alignment horizontal="left"/>
    </xf>
    <xf numFmtId="0" fontId="10" fillId="0" borderId="3" xfId="0" applyFont="1" applyFill="1" applyBorder="1" applyAlignment="1">
      <alignment horizontal="left"/>
    </xf>
    <xf numFmtId="4" fontId="5" fillId="0" borderId="14" xfId="0" applyNumberFormat="1" applyFont="1" applyBorder="1" applyAlignment="1">
      <alignment horizontal="center" vertical="top" wrapText="1"/>
    </xf>
    <xf numFmtId="4" fontId="5" fillId="0" borderId="22" xfId="0" applyNumberFormat="1" applyFont="1" applyBorder="1" applyAlignment="1">
      <alignment horizontal="center" vertical="top" wrapText="1"/>
    </xf>
    <xf numFmtId="4" fontId="5" fillId="0" borderId="21" xfId="0" applyNumberFormat="1" applyFont="1" applyBorder="1" applyAlignment="1">
      <alignment horizontal="right" vertical="center"/>
    </xf>
    <xf numFmtId="4" fontId="22" fillId="0" borderId="11" xfId="0" applyNumberFormat="1" applyFont="1" applyBorder="1" applyAlignment="1">
      <alignment horizontal="center" vertical="center" wrapText="1"/>
    </xf>
    <xf numFmtId="4" fontId="22" fillId="0" borderId="10" xfId="0" applyNumberFormat="1" applyFont="1" applyBorder="1" applyAlignment="1">
      <alignment horizontal="center" vertical="center" wrapText="1"/>
    </xf>
    <xf numFmtId="4" fontId="22" fillId="0" borderId="17" xfId="0" applyNumberFormat="1" applyFont="1" applyBorder="1" applyAlignment="1">
      <alignment horizontal="center" vertical="center" wrapText="1"/>
    </xf>
    <xf numFmtId="0" fontId="14" fillId="0" borderId="22" xfId="0" applyFont="1" applyBorder="1" applyAlignment="1">
      <alignment horizontal="right" vertical="center" wrapText="1"/>
    </xf>
    <xf numFmtId="10" fontId="3" fillId="8" borderId="9" xfId="14" quotePrefix="1" applyNumberFormat="1" applyFont="1" applyFill="1" applyBorder="1" applyAlignment="1">
      <alignment horizontal="center" vertical="top" wrapText="1"/>
    </xf>
    <xf numFmtId="10" fontId="3" fillId="8" borderId="10" xfId="14" applyNumberFormat="1" applyFont="1" applyFill="1" applyBorder="1" applyAlignment="1">
      <alignment horizontal="center" vertical="top" wrapText="1"/>
    </xf>
    <xf numFmtId="10" fontId="3" fillId="8" borderId="13" xfId="14" applyNumberFormat="1" applyFont="1" applyFill="1" applyBorder="1" applyAlignment="1">
      <alignment horizontal="center" vertical="top" wrapText="1"/>
    </xf>
    <xf numFmtId="49" fontId="3" fillId="0" borderId="1" xfId="11" applyNumberFormat="1" applyFont="1" applyBorder="1" applyAlignment="1">
      <alignment horizontal="center" vertical="top"/>
    </xf>
    <xf numFmtId="10" fontId="3" fillId="8" borderId="1" xfId="14" quotePrefix="1" applyNumberFormat="1" applyFont="1" applyFill="1" applyBorder="1" applyAlignment="1">
      <alignment horizontal="center" vertical="top" wrapText="1"/>
    </xf>
    <xf numFmtId="10" fontId="3" fillId="8" borderId="1" xfId="14" applyNumberFormat="1" applyFont="1" applyFill="1" applyBorder="1" applyAlignment="1">
      <alignment horizontal="center" vertical="top" wrapText="1"/>
    </xf>
    <xf numFmtId="4" fontId="32" fillId="0" borderId="1" xfId="13" applyNumberFormat="1" applyFont="1" applyBorder="1" applyAlignment="1">
      <alignment horizontal="right"/>
    </xf>
    <xf numFmtId="0" fontId="32" fillId="0" borderId="1" xfId="13" applyFont="1" applyBorder="1" applyAlignment="1">
      <alignment horizontal="right"/>
    </xf>
    <xf numFmtId="0" fontId="17" fillId="0" borderId="1" xfId="13" applyFont="1" applyBorder="1" applyAlignment="1">
      <alignment horizontal="left"/>
    </xf>
    <xf numFmtId="0" fontId="3" fillId="0" borderId="1" xfId="11" applyFont="1" applyBorder="1" applyAlignment="1">
      <alignment horizontal="left" vertical="top" wrapText="1"/>
    </xf>
    <xf numFmtId="0" fontId="17" fillId="0" borderId="5" xfId="13" applyFont="1" applyBorder="1" applyAlignment="1">
      <alignment horizontal="left" vertical="top" wrapText="1"/>
    </xf>
    <xf numFmtId="0" fontId="17" fillId="0" borderId="6" xfId="13" applyFont="1" applyBorder="1" applyAlignment="1">
      <alignment horizontal="left" vertical="top" wrapText="1"/>
    </xf>
    <xf numFmtId="49" fontId="3" fillId="0" borderId="9" xfId="11" applyNumberFormat="1" applyFont="1" applyBorder="1" applyAlignment="1">
      <alignment horizontal="center" vertical="top"/>
    </xf>
    <xf numFmtId="49" fontId="3" fillId="0" borderId="10" xfId="11" applyNumberFormat="1" applyFont="1" applyBorder="1" applyAlignment="1">
      <alignment horizontal="center" vertical="top"/>
    </xf>
    <xf numFmtId="49" fontId="3" fillId="0" borderId="13" xfId="11" applyNumberFormat="1" applyFont="1" applyBorder="1" applyAlignment="1">
      <alignment horizontal="center" vertical="top"/>
    </xf>
    <xf numFmtId="0" fontId="17" fillId="0" borderId="17" xfId="13" applyFont="1" applyBorder="1" applyAlignment="1">
      <alignment horizontal="left" vertical="top" wrapText="1"/>
    </xf>
    <xf numFmtId="0" fontId="17" fillId="0" borderId="0" xfId="13" applyFont="1" applyAlignment="1">
      <alignment horizontal="left" vertical="top" wrapText="1"/>
    </xf>
    <xf numFmtId="0" fontId="3" fillId="0" borderId="2" xfId="11" applyFont="1" applyBorder="1" applyAlignment="1">
      <alignment horizontal="left" vertical="top" wrapText="1"/>
    </xf>
    <xf numFmtId="0" fontId="3" fillId="0" borderId="3" xfId="11" applyFont="1" applyBorder="1" applyAlignment="1">
      <alignment horizontal="left" vertical="top" wrapText="1"/>
    </xf>
    <xf numFmtId="4" fontId="36" fillId="0" borderId="8" xfId="12" applyNumberFormat="1" applyFont="1" applyBorder="1" applyAlignment="1">
      <alignment horizontal="center" vertical="center" wrapText="1"/>
    </xf>
    <xf numFmtId="0" fontId="14" fillId="0" borderId="1" xfId="13" applyFont="1" applyBorder="1" applyAlignment="1">
      <alignment horizontal="left" vertical="top"/>
    </xf>
    <xf numFmtId="0" fontId="14" fillId="0" borderId="1" xfId="13" applyFont="1" applyBorder="1" applyAlignment="1">
      <alignment horizontal="left" vertical="top" wrapText="1"/>
    </xf>
    <xf numFmtId="4" fontId="14" fillId="0" borderId="1" xfId="13" applyNumberFormat="1" applyFont="1" applyBorder="1" applyAlignment="1">
      <alignment horizontal="center"/>
    </xf>
    <xf numFmtId="0" fontId="14" fillId="0" borderId="1" xfId="13" applyFont="1" applyBorder="1" applyAlignment="1">
      <alignment horizontal="center"/>
    </xf>
    <xf numFmtId="0" fontId="17" fillId="0" borderId="1" xfId="13" applyFont="1" applyBorder="1" applyAlignment="1">
      <alignment horizontal="center"/>
    </xf>
    <xf numFmtId="0" fontId="17" fillId="0" borderId="1" xfId="10" applyFont="1" applyBorder="1" applyAlignment="1">
      <alignment horizontal="left" vertical="top" wrapText="1"/>
    </xf>
    <xf numFmtId="0" fontId="17" fillId="0" borderId="1" xfId="10" applyFont="1" applyBorder="1" applyAlignment="1">
      <alignment horizontal="left" vertical="top"/>
    </xf>
    <xf numFmtId="0" fontId="17" fillId="0" borderId="13" xfId="13" applyFont="1" applyBorder="1" applyAlignment="1">
      <alignment horizontal="center"/>
    </xf>
    <xf numFmtId="0" fontId="17" fillId="0" borderId="18" xfId="13" applyFont="1" applyBorder="1" applyAlignment="1">
      <alignment horizontal="center"/>
    </xf>
    <xf numFmtId="10" fontId="3" fillId="8" borderId="2" xfId="14" applyNumberFormat="1" applyFont="1" applyFill="1" applyBorder="1" applyAlignment="1">
      <alignment horizontal="left" vertical="top" wrapText="1"/>
    </xf>
    <xf numFmtId="10" fontId="3" fillId="8" borderId="3" xfId="14" applyNumberFormat="1" applyFont="1" applyFill="1" applyBorder="1" applyAlignment="1">
      <alignment horizontal="left" vertical="top" wrapText="1"/>
    </xf>
    <xf numFmtId="0" fontId="17" fillId="0" borderId="1" xfId="13" applyFont="1" applyBorder="1" applyAlignment="1">
      <alignment horizontal="left" vertical="top" wrapText="1"/>
    </xf>
    <xf numFmtId="0" fontId="17" fillId="0" borderId="1" xfId="13" applyFont="1" applyBorder="1" applyAlignment="1">
      <alignment horizontal="left" vertical="top"/>
    </xf>
    <xf numFmtId="0" fontId="17" fillId="0" borderId="2" xfId="10" applyFont="1" applyBorder="1" applyAlignment="1">
      <alignment horizontal="left" vertical="top" wrapText="1"/>
    </xf>
    <xf numFmtId="0" fontId="17" fillId="0" borderId="3" xfId="10" applyFont="1" applyBorder="1" applyAlignment="1">
      <alignment horizontal="left" vertical="top" wrapText="1"/>
    </xf>
    <xf numFmtId="0" fontId="32" fillId="0" borderId="1" xfId="13" applyFont="1" applyBorder="1" applyAlignment="1">
      <alignment horizontal="center" vertical="top"/>
    </xf>
    <xf numFmtId="0" fontId="32" fillId="0" borderId="1" xfId="13" applyFont="1" applyBorder="1" applyAlignment="1">
      <alignment horizontal="center" vertical="top" wrapText="1"/>
    </xf>
    <xf numFmtId="10" fontId="3" fillId="7" borderId="9" xfId="11" quotePrefix="1" applyNumberFormat="1" applyFont="1" applyFill="1" applyBorder="1" applyAlignment="1">
      <alignment horizontal="center" vertical="top" wrapText="1"/>
    </xf>
    <xf numFmtId="10" fontId="3" fillId="7" borderId="10" xfId="11" applyNumberFormat="1" applyFont="1" applyFill="1" applyBorder="1" applyAlignment="1">
      <alignment horizontal="center" vertical="top" wrapText="1"/>
    </xf>
    <xf numFmtId="4" fontId="5" fillId="6" borderId="1" xfId="11" applyNumberFormat="1" applyFont="1" applyFill="1" applyBorder="1" applyAlignment="1">
      <alignment horizontal="center" vertical="center"/>
    </xf>
    <xf numFmtId="0" fontId="5" fillId="6" borderId="1" xfId="11" applyFont="1" applyFill="1" applyBorder="1" applyAlignment="1">
      <alignment horizontal="center" vertical="center"/>
    </xf>
    <xf numFmtId="0" fontId="3" fillId="0" borderId="2" xfId="12" applyFont="1" applyFill="1" applyBorder="1" applyAlignment="1">
      <alignment horizontal="left" vertical="top" wrapText="1"/>
    </xf>
    <xf numFmtId="0" fontId="3" fillId="0" borderId="3" xfId="12" applyFont="1" applyFill="1" applyBorder="1" applyAlignment="1">
      <alignment horizontal="left" vertical="top" wrapText="1"/>
    </xf>
    <xf numFmtId="0" fontId="5" fillId="0" borderId="2" xfId="15" applyFont="1" applyBorder="1" applyAlignment="1">
      <alignment horizontal="center" vertical="top" wrapText="1"/>
    </xf>
    <xf numFmtId="0" fontId="5" fillId="0" borderId="3" xfId="15" applyFont="1" applyBorder="1" applyAlignment="1">
      <alignment horizontal="center" vertical="top" wrapText="1"/>
    </xf>
    <xf numFmtId="0" fontId="3" fillId="0" borderId="4" xfId="12" applyFont="1" applyFill="1" applyBorder="1" applyAlignment="1">
      <alignment horizontal="left" vertical="top" wrapText="1"/>
    </xf>
    <xf numFmtId="0" fontId="3" fillId="0" borderId="2" xfId="11" applyFont="1" applyBorder="1" applyAlignment="1">
      <alignment horizontal="left" vertical="center"/>
    </xf>
    <xf numFmtId="0" fontId="3" fillId="0" borderId="3" xfId="11" applyFont="1" applyBorder="1" applyAlignment="1">
      <alignment horizontal="left" vertical="center"/>
    </xf>
    <xf numFmtId="0" fontId="17" fillId="0" borderId="4" xfId="10" applyFont="1" applyBorder="1" applyAlignment="1">
      <alignment horizontal="left" vertical="top" wrapText="1"/>
    </xf>
    <xf numFmtId="0" fontId="14" fillId="0" borderId="18" xfId="13" applyFont="1" applyBorder="1" applyAlignment="1">
      <alignment horizontal="center"/>
    </xf>
    <xf numFmtId="0" fontId="14" fillId="0" borderId="8" xfId="13" applyFont="1" applyBorder="1" applyAlignment="1">
      <alignment horizontal="center"/>
    </xf>
    <xf numFmtId="0" fontId="17" fillId="0" borderId="2" xfId="13" applyFont="1" applyBorder="1" applyAlignment="1">
      <alignment horizontal="center"/>
    </xf>
    <xf numFmtId="0" fontId="17" fillId="0" borderId="4" xfId="13" applyFont="1" applyBorder="1" applyAlignment="1">
      <alignment horizontal="center"/>
    </xf>
    <xf numFmtId="0" fontId="17" fillId="0" borderId="3" xfId="13" applyFont="1" applyBorder="1" applyAlignment="1">
      <alignment horizontal="center"/>
    </xf>
    <xf numFmtId="0" fontId="5" fillId="0" borderId="2" xfId="11" applyFont="1" applyBorder="1" applyAlignment="1">
      <alignment horizontal="center" vertical="top" wrapText="1"/>
    </xf>
    <xf numFmtId="0" fontId="5" fillId="0" borderId="3" xfId="11" applyFont="1" applyBorder="1" applyAlignment="1">
      <alignment horizontal="center" vertical="top" wrapText="1"/>
    </xf>
    <xf numFmtId="0" fontId="4" fillId="0" borderId="13" xfId="11" applyFont="1" applyBorder="1" applyAlignment="1">
      <alignment horizontal="center" vertical="top" wrapText="1"/>
    </xf>
    <xf numFmtId="0" fontId="4" fillId="0" borderId="18" xfId="11" applyFont="1" applyBorder="1" applyAlignment="1">
      <alignment horizontal="center" vertical="top" wrapText="1"/>
    </xf>
    <xf numFmtId="166" fontId="3" fillId="0" borderId="9" xfId="1" applyNumberFormat="1" applyFont="1" applyFill="1" applyBorder="1" applyAlignment="1" applyProtection="1">
      <alignment horizontal="right"/>
      <protection locked="0"/>
    </xf>
    <xf numFmtId="166" fontId="3" fillId="0" borderId="10" xfId="1" applyNumberFormat="1" applyFont="1" applyFill="1" applyBorder="1" applyAlignment="1" applyProtection="1">
      <alignment horizontal="right"/>
      <protection locked="0"/>
    </xf>
    <xf numFmtId="166" fontId="3" fillId="0" borderId="13" xfId="1" applyNumberFormat="1" applyFont="1" applyFill="1" applyBorder="1" applyAlignment="1" applyProtection="1">
      <alignment horizontal="right"/>
      <protection locked="0"/>
    </xf>
    <xf numFmtId="4" fontId="3" fillId="0" borderId="9" xfId="12" applyNumberFormat="1" applyFont="1" applyFill="1" applyBorder="1" applyAlignment="1">
      <alignment horizontal="right"/>
    </xf>
    <xf numFmtId="4" fontId="3" fillId="0" borderId="10" xfId="12" applyNumberFormat="1" applyFont="1" applyFill="1" applyBorder="1" applyAlignment="1">
      <alignment horizontal="right"/>
    </xf>
    <xf numFmtId="4" fontId="3" fillId="0" borderId="13" xfId="12" applyNumberFormat="1" applyFont="1" applyFill="1" applyBorder="1" applyAlignment="1">
      <alignment horizontal="right"/>
    </xf>
    <xf numFmtId="0" fontId="5" fillId="0" borderId="4" xfId="11" applyFont="1" applyBorder="1" applyAlignment="1">
      <alignment horizontal="center" vertical="top" wrapText="1"/>
    </xf>
    <xf numFmtId="0" fontId="36" fillId="3" borderId="2" xfId="15" applyFont="1" applyFill="1" applyBorder="1" applyAlignment="1">
      <alignment horizontal="left" vertical="center" wrapText="1"/>
    </xf>
    <xf numFmtId="0" fontId="36" fillId="3" borderId="4" xfId="15" applyFont="1" applyFill="1" applyBorder="1" applyAlignment="1">
      <alignment horizontal="left" vertical="center" wrapText="1"/>
    </xf>
    <xf numFmtId="0" fontId="35" fillId="0" borderId="3" xfId="12" applyFont="1" applyBorder="1" applyAlignment="1">
      <alignment wrapText="1"/>
    </xf>
    <xf numFmtId="0" fontId="3" fillId="0" borderId="1" xfId="12" applyFont="1" applyFill="1" applyBorder="1" applyAlignment="1">
      <alignment horizontal="left" vertical="top" wrapText="1"/>
    </xf>
    <xf numFmtId="0" fontId="3" fillId="0" borderId="9" xfId="12" quotePrefix="1" applyFont="1" applyFill="1" applyBorder="1" applyAlignment="1">
      <alignment horizontal="center" vertical="top" wrapText="1"/>
    </xf>
    <xf numFmtId="0" fontId="3" fillId="0" borderId="10" xfId="12" applyFont="1" applyFill="1" applyBorder="1" applyAlignment="1">
      <alignment horizontal="center" vertical="top" wrapText="1"/>
    </xf>
    <xf numFmtId="0" fontId="3" fillId="0" borderId="13" xfId="12" applyFont="1" applyFill="1" applyBorder="1" applyAlignment="1">
      <alignment horizontal="center" vertical="top" wrapText="1"/>
    </xf>
    <xf numFmtId="0" fontId="16" fillId="0" borderId="9" xfId="12" applyFont="1" applyFill="1" applyBorder="1" applyAlignment="1">
      <alignment horizontal="center" vertical="top" wrapText="1"/>
    </xf>
    <xf numFmtId="0" fontId="16" fillId="0" borderId="10" xfId="12" applyFont="1" applyFill="1" applyBorder="1" applyAlignment="1">
      <alignment horizontal="center" vertical="top" wrapText="1"/>
    </xf>
    <xf numFmtId="0" fontId="16" fillId="0" borderId="13" xfId="12" applyFont="1" applyFill="1" applyBorder="1" applyAlignment="1">
      <alignment horizontal="center" vertical="top" wrapText="1"/>
    </xf>
    <xf numFmtId="164" fontId="3" fillId="0" borderId="1" xfId="12" applyNumberFormat="1" applyFont="1" applyFill="1" applyBorder="1" applyAlignment="1">
      <alignment horizontal="center" wrapText="1"/>
    </xf>
    <xf numFmtId="0" fontId="3" fillId="0" borderId="1" xfId="12" applyNumberFormat="1" applyFont="1" applyFill="1" applyBorder="1" applyAlignment="1">
      <alignment horizontal="right"/>
    </xf>
    <xf numFmtId="49" fontId="3" fillId="0" borderId="9" xfId="11" applyNumberFormat="1" applyFont="1" applyBorder="1" applyAlignment="1">
      <alignment horizontal="center" vertical="top" wrapText="1"/>
    </xf>
    <xf numFmtId="0" fontId="3" fillId="0" borderId="2" xfId="11" applyFont="1" applyFill="1" applyBorder="1" applyAlignment="1">
      <alignment horizontal="left" vertical="top" wrapText="1"/>
    </xf>
    <xf numFmtId="0" fontId="3" fillId="0" borderId="3" xfId="11" applyFont="1" applyFill="1" applyBorder="1" applyAlignment="1">
      <alignment horizontal="left" vertical="top" wrapText="1"/>
    </xf>
    <xf numFmtId="0" fontId="17" fillId="0" borderId="18" xfId="10" applyFont="1" applyBorder="1" applyAlignment="1">
      <alignment horizontal="left" vertical="top" wrapText="1"/>
    </xf>
    <xf numFmtId="0" fontId="17" fillId="0" borderId="8" xfId="10" applyFont="1" applyBorder="1" applyAlignment="1">
      <alignment horizontal="left" vertical="top" wrapText="1"/>
    </xf>
    <xf numFmtId="0" fontId="5" fillId="6" borderId="2" xfId="11" applyFont="1" applyFill="1" applyBorder="1" applyAlignment="1">
      <alignment horizontal="center" vertical="center" wrapText="1"/>
    </xf>
    <xf numFmtId="0" fontId="5" fillId="6" borderId="3" xfId="11" applyFont="1" applyFill="1" applyBorder="1" applyAlignment="1">
      <alignment horizontal="center" vertical="center" wrapText="1"/>
    </xf>
    <xf numFmtId="0" fontId="3" fillId="0" borderId="3" xfId="11" applyFont="1" applyBorder="1" applyAlignment="1">
      <alignment vertical="top"/>
    </xf>
    <xf numFmtId="4" fontId="22" fillId="0" borderId="2" xfId="0" applyNumberFormat="1" applyFont="1" applyBorder="1" applyAlignment="1">
      <alignment horizontal="center" vertical="center" wrapText="1"/>
    </xf>
    <xf numFmtId="4" fontId="22" fillId="0" borderId="4" xfId="0" applyNumberFormat="1" applyFont="1" applyBorder="1" applyAlignment="1">
      <alignment horizontal="center" vertical="center" wrapText="1"/>
    </xf>
    <xf numFmtId="4" fontId="22" fillId="0" borderId="8" xfId="0" applyNumberFormat="1" applyFont="1" applyBorder="1" applyAlignment="1">
      <alignment horizontal="center" vertical="center" wrapText="1"/>
    </xf>
    <xf numFmtId="4" fontId="22" fillId="0" borderId="3" xfId="0" applyNumberFormat="1" applyFont="1" applyBorder="1" applyAlignment="1">
      <alignment horizontal="center" vertical="center" wrapText="1"/>
    </xf>
    <xf numFmtId="0" fontId="38" fillId="3" borderId="18" xfId="8" applyFont="1" applyFill="1" applyBorder="1" applyAlignment="1">
      <alignment horizontal="left" vertical="center" wrapText="1"/>
    </xf>
    <xf numFmtId="0" fontId="37" fillId="0" borderId="8" xfId="0" applyFont="1" applyBorder="1" applyAlignment="1">
      <alignment horizontal="left" vertical="center" wrapText="1"/>
    </xf>
    <xf numFmtId="0" fontId="37" fillId="0" borderId="4" xfId="0" applyFont="1" applyBorder="1" applyAlignment="1">
      <alignment horizontal="left" vertical="center" wrapText="1"/>
    </xf>
    <xf numFmtId="0" fontId="37" fillId="0" borderId="3" xfId="0" applyFont="1" applyBorder="1" applyAlignment="1">
      <alignment horizontal="left" vertical="center" wrapText="1"/>
    </xf>
    <xf numFmtId="4" fontId="10" fillId="0" borderId="2" xfId="0" applyNumberFormat="1" applyFont="1" applyBorder="1" applyAlignment="1">
      <alignment horizontal="right" vertical="center"/>
    </xf>
    <xf numFmtId="4" fontId="10" fillId="0" borderId="3" xfId="0" applyNumberFormat="1" applyFont="1" applyBorder="1" applyAlignment="1">
      <alignment horizontal="right" vertical="center"/>
    </xf>
    <xf numFmtId="0" fontId="14" fillId="0" borderId="16" xfId="0" applyFont="1" applyBorder="1" applyAlignment="1">
      <alignment horizontal="right" vertical="center" wrapText="1"/>
    </xf>
    <xf numFmtId="4" fontId="5" fillId="0" borderId="14" xfId="0" applyNumberFormat="1" applyFont="1" applyBorder="1" applyAlignment="1">
      <alignment horizontal="right" vertical="center"/>
    </xf>
    <xf numFmtId="4" fontId="5" fillId="0" borderId="22" xfId="0" applyNumberFormat="1" applyFont="1" applyBorder="1" applyAlignment="1">
      <alignment horizontal="right" vertical="center"/>
    </xf>
    <xf numFmtId="4" fontId="36" fillId="0" borderId="18" xfId="0" applyNumberFormat="1" applyFont="1" applyBorder="1" applyAlignment="1">
      <alignment horizontal="center" vertical="center" wrapText="1"/>
    </xf>
    <xf numFmtId="4" fontId="36" fillId="0" borderId="8" xfId="0" applyNumberFormat="1" applyFont="1" applyBorder="1" applyAlignment="1">
      <alignment horizontal="center" vertical="center" wrapText="1"/>
    </xf>
    <xf numFmtId="4" fontId="36" fillId="0" borderId="12" xfId="0" applyNumberFormat="1" applyFont="1" applyBorder="1" applyAlignment="1">
      <alignment horizontal="center" vertical="center" wrapText="1"/>
    </xf>
    <xf numFmtId="0" fontId="36" fillId="3" borderId="2" xfId="8" applyFont="1" applyFill="1" applyBorder="1" applyAlignment="1">
      <alignment horizontal="left" vertical="center" wrapText="1"/>
    </xf>
    <xf numFmtId="0" fontId="36" fillId="3" borderId="4" xfId="8" applyFont="1" applyFill="1" applyBorder="1" applyAlignment="1">
      <alignment horizontal="left" vertical="center" wrapText="1"/>
    </xf>
    <xf numFmtId="0" fontId="35" fillId="0" borderId="3" xfId="0" applyFont="1" applyBorder="1" applyAlignment="1">
      <alignment wrapText="1"/>
    </xf>
    <xf numFmtId="0" fontId="5" fillId="0" borderId="2" xfId="1" applyFont="1" applyBorder="1" applyAlignment="1">
      <alignment horizontal="center" vertical="center"/>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3" fillId="0" borderId="2" xfId="1" applyFont="1" applyBorder="1" applyAlignment="1">
      <alignment horizontal="right"/>
    </xf>
    <xf numFmtId="0" fontId="5" fillId="0" borderId="4" xfId="1" applyFont="1" applyBorder="1" applyAlignment="1">
      <alignment horizontal="right"/>
    </xf>
    <xf numFmtId="0" fontId="5" fillId="0" borderId="3" xfId="1" applyFont="1" applyBorder="1" applyAlignment="1">
      <alignment horizontal="right"/>
    </xf>
    <xf numFmtId="4" fontId="5" fillId="0" borderId="2" xfId="1" applyNumberFormat="1" applyFont="1" applyBorder="1" applyAlignment="1">
      <alignment horizontal="center"/>
    </xf>
    <xf numFmtId="0" fontId="0" fillId="0" borderId="3" xfId="0" applyBorder="1"/>
    <xf numFmtId="0" fontId="5" fillId="0" borderId="2" xfId="1" applyFont="1" applyBorder="1" applyAlignment="1">
      <alignment horizontal="right"/>
    </xf>
    <xf numFmtId="4" fontId="5" fillId="0" borderId="2" xfId="1" applyNumberFormat="1" applyFont="1" applyBorder="1" applyAlignment="1">
      <alignment horizontal="right"/>
    </xf>
    <xf numFmtId="0" fontId="0" fillId="0" borderId="3" xfId="0" applyBorder="1" applyAlignment="1">
      <alignment horizontal="right"/>
    </xf>
    <xf numFmtId="4" fontId="5" fillId="0" borderId="3" xfId="1" applyNumberFormat="1" applyFont="1" applyBorder="1" applyAlignment="1">
      <alignment horizontal="right"/>
    </xf>
  </cellXfs>
  <cellStyles count="18">
    <cellStyle name="Good 2" xfId="6" xr:uid="{00000000-0005-0000-0000-000000000000}"/>
    <cellStyle name="Normal" xfId="0" builtinId="0"/>
    <cellStyle name="Normal 2" xfId="1" xr:uid="{00000000-0005-0000-0000-000002000000}"/>
    <cellStyle name="Normal 2 2" xfId="17" xr:uid="{00000000-0005-0000-0000-000003000000}"/>
    <cellStyle name="Normal 25" xfId="16" xr:uid="{00000000-0005-0000-0000-000004000000}"/>
    <cellStyle name="Normal 3" xfId="2" xr:uid="{00000000-0005-0000-0000-000005000000}"/>
    <cellStyle name="Normal 3 2" xfId="11" xr:uid="{00000000-0005-0000-0000-000006000000}"/>
    <cellStyle name="Normal 4" xfId="3" xr:uid="{00000000-0005-0000-0000-000007000000}"/>
    <cellStyle name="Normal 4 2" xfId="12" xr:uid="{00000000-0005-0000-0000-000008000000}"/>
    <cellStyle name="Normal 5" xfId="4" xr:uid="{00000000-0005-0000-0000-000009000000}"/>
    <cellStyle name="Normal 6" xfId="5" xr:uid="{00000000-0005-0000-0000-00000A000000}"/>
    <cellStyle name="Normal 7" xfId="9" xr:uid="{00000000-0005-0000-0000-00000B000000}"/>
    <cellStyle name="Normal 8" xfId="10" xr:uid="{00000000-0005-0000-0000-00000C000000}"/>
    <cellStyle name="Normal 9" xfId="13" xr:uid="{00000000-0005-0000-0000-00000D000000}"/>
    <cellStyle name="Normal_6.0 Preliminary Cost Estimates" xfId="14" xr:uid="{00000000-0005-0000-0000-00000E000000}"/>
    <cellStyle name="Normal_Sheet1" xfId="8" xr:uid="{00000000-0005-0000-0000-00000F000000}"/>
    <cellStyle name="Normal_Sheet1 (3)" xfId="15" xr:uid="{00000000-0005-0000-0000-000010000000}"/>
    <cellStyle name="Style 1" xfId="7" xr:uid="{00000000-0005-0000-0000-00001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2"/>
  <sheetViews>
    <sheetView view="pageBreakPreview" topLeftCell="A10" zoomScaleNormal="100" zoomScaleSheetLayoutView="100" workbookViewId="0">
      <selection activeCell="K19" sqref="K19"/>
    </sheetView>
  </sheetViews>
  <sheetFormatPr defaultRowHeight="15"/>
  <cols>
    <col min="9" max="9" width="10.140625" customWidth="1"/>
  </cols>
  <sheetData>
    <row r="1" spans="1:9" s="204" customFormat="1"/>
    <row r="2" spans="1:9" s="204" customFormat="1"/>
    <row r="3" spans="1:9" s="204" customFormat="1"/>
    <row r="4" spans="1:9" s="204" customFormat="1"/>
    <row r="5" spans="1:9" s="204" customFormat="1"/>
    <row r="6" spans="1:9" s="204" customFormat="1"/>
    <row r="7" spans="1:9" s="204" customFormat="1"/>
    <row r="8" spans="1:9" s="204" customFormat="1"/>
    <row r="9" spans="1:9">
      <c r="A9" s="204"/>
      <c r="B9" s="204"/>
      <c r="C9" s="204"/>
      <c r="D9" s="204"/>
      <c r="E9" s="204"/>
      <c r="F9" s="204"/>
      <c r="G9" s="204"/>
      <c r="H9" s="204"/>
      <c r="I9" s="204"/>
    </row>
    <row r="10" spans="1:9">
      <c r="A10" s="204"/>
      <c r="B10" s="204"/>
      <c r="C10" s="204"/>
      <c r="D10" s="204"/>
      <c r="E10" s="204"/>
      <c r="F10" s="204"/>
      <c r="G10" s="204"/>
      <c r="H10" s="204"/>
      <c r="I10" s="204"/>
    </row>
    <row r="11" spans="1:9">
      <c r="A11" s="204"/>
      <c r="B11" s="204"/>
      <c r="C11" s="204"/>
      <c r="D11" s="204"/>
      <c r="E11" s="204"/>
      <c r="F11" s="204"/>
      <c r="G11" s="204"/>
      <c r="H11" s="204"/>
      <c r="I11" s="204"/>
    </row>
    <row r="12" spans="1:9">
      <c r="A12" s="204"/>
      <c r="B12" s="204"/>
      <c r="C12" s="204"/>
      <c r="D12" s="204"/>
      <c r="E12" s="204"/>
      <c r="F12" s="204"/>
      <c r="G12" s="204"/>
      <c r="H12" s="204"/>
      <c r="I12" s="204"/>
    </row>
    <row r="13" spans="1:9">
      <c r="A13" s="204"/>
      <c r="B13" s="204"/>
      <c r="C13" s="204"/>
      <c r="D13" s="204"/>
      <c r="E13" s="204"/>
      <c r="F13" s="204"/>
      <c r="G13" s="204"/>
      <c r="H13" s="204"/>
      <c r="I13" s="204"/>
    </row>
    <row r="14" spans="1:9">
      <c r="A14" s="204"/>
      <c r="B14" s="204"/>
      <c r="C14" s="204"/>
      <c r="D14" s="204"/>
      <c r="E14" s="204"/>
      <c r="F14" s="204"/>
      <c r="G14" s="204"/>
      <c r="H14" s="204"/>
      <c r="I14" s="204"/>
    </row>
    <row r="15" spans="1:9">
      <c r="A15" s="204"/>
      <c r="B15" s="204"/>
      <c r="C15" s="204"/>
      <c r="D15" s="204"/>
      <c r="E15" s="204"/>
      <c r="F15" s="204"/>
      <c r="G15" s="204"/>
      <c r="H15" s="204"/>
      <c r="I15" s="204"/>
    </row>
    <row r="16" spans="1:9">
      <c r="A16" s="204"/>
      <c r="B16" s="204"/>
      <c r="C16" s="204"/>
      <c r="D16" s="204"/>
      <c r="E16" s="204"/>
      <c r="F16" s="204"/>
      <c r="G16" s="204"/>
      <c r="H16" s="204"/>
      <c r="I16" s="204"/>
    </row>
    <row r="17" spans="1:9" ht="81.75" customHeight="1">
      <c r="A17" s="325"/>
      <c r="B17" s="326"/>
      <c r="C17" s="326"/>
      <c r="D17" s="326"/>
      <c r="E17" s="326"/>
      <c r="F17" s="326"/>
      <c r="G17" s="326"/>
      <c r="H17" s="326"/>
      <c r="I17" s="326"/>
    </row>
    <row r="18" spans="1:9" ht="23.25">
      <c r="A18" s="325" t="s">
        <v>131</v>
      </c>
      <c r="B18" s="326"/>
      <c r="C18" s="326"/>
      <c r="D18" s="326"/>
      <c r="E18" s="326"/>
      <c r="F18" s="326"/>
      <c r="G18" s="326"/>
      <c r="H18" s="326"/>
      <c r="I18" s="326"/>
    </row>
    <row r="19" spans="1:9">
      <c r="A19" s="204"/>
      <c r="B19" s="204"/>
      <c r="C19" s="204"/>
      <c r="D19" s="204"/>
      <c r="E19" s="204"/>
      <c r="F19" s="204"/>
      <c r="G19" s="204"/>
      <c r="H19" s="204"/>
      <c r="I19" s="204"/>
    </row>
    <row r="20" spans="1:9">
      <c r="A20" s="204"/>
      <c r="B20" s="204"/>
      <c r="C20" s="204"/>
      <c r="D20" s="204"/>
      <c r="E20" s="204"/>
      <c r="F20" s="204"/>
      <c r="G20" s="204"/>
      <c r="H20" s="204"/>
      <c r="I20" s="204"/>
    </row>
    <row r="21" spans="1:9" ht="20.25">
      <c r="A21" s="327" t="s">
        <v>130</v>
      </c>
      <c r="B21" s="328"/>
      <c r="C21" s="328"/>
      <c r="D21" s="328"/>
      <c r="E21" s="328"/>
      <c r="F21" s="328"/>
      <c r="G21" s="328"/>
      <c r="H21" s="328"/>
      <c r="I21" s="328"/>
    </row>
    <row r="22" spans="1:9" ht="20.25">
      <c r="A22" s="329" t="s">
        <v>132</v>
      </c>
      <c r="B22" s="329"/>
      <c r="C22" s="329"/>
      <c r="D22" s="329"/>
      <c r="E22" s="329"/>
      <c r="F22" s="329"/>
      <c r="G22" s="329"/>
      <c r="H22" s="329"/>
      <c r="I22" s="329"/>
    </row>
    <row r="23" spans="1:9">
      <c r="A23" s="204"/>
      <c r="B23" s="204"/>
      <c r="C23" s="204"/>
      <c r="D23" s="204"/>
      <c r="E23" s="204"/>
      <c r="F23" s="204"/>
      <c r="G23" s="204"/>
      <c r="H23" s="204"/>
      <c r="I23" s="204"/>
    </row>
    <row r="24" spans="1:9">
      <c r="A24" s="204"/>
      <c r="B24" s="204"/>
      <c r="C24" s="204"/>
      <c r="D24" s="204"/>
      <c r="E24" s="204"/>
      <c r="F24" s="204"/>
      <c r="G24" s="204"/>
      <c r="H24" s="204"/>
      <c r="I24" s="204"/>
    </row>
    <row r="25" spans="1:9">
      <c r="A25" s="204"/>
      <c r="B25" s="204"/>
      <c r="C25" s="204"/>
      <c r="D25" s="204"/>
      <c r="E25" s="204"/>
      <c r="F25" s="204"/>
      <c r="G25" s="204"/>
      <c r="H25" s="204"/>
      <c r="I25" s="204"/>
    </row>
    <row r="26" spans="1:9">
      <c r="A26" s="204"/>
      <c r="B26" s="204"/>
      <c r="C26" s="204"/>
      <c r="D26" s="204"/>
      <c r="E26" s="204"/>
      <c r="F26" s="204"/>
      <c r="G26" s="204"/>
      <c r="H26" s="204"/>
      <c r="I26" s="204"/>
    </row>
    <row r="27" spans="1:9">
      <c r="A27" s="204"/>
      <c r="B27" s="204"/>
      <c r="C27" s="204"/>
      <c r="D27" s="204"/>
      <c r="E27" s="204"/>
      <c r="F27" s="204"/>
      <c r="G27" s="204"/>
      <c r="H27" s="204"/>
      <c r="I27" s="204"/>
    </row>
    <row r="28" spans="1:9">
      <c r="A28" s="204"/>
      <c r="B28" s="204"/>
      <c r="C28" s="204"/>
      <c r="D28" s="204"/>
      <c r="E28" s="204"/>
      <c r="F28" s="204"/>
      <c r="G28" s="204"/>
      <c r="H28" s="204"/>
      <c r="I28" s="204"/>
    </row>
    <row r="29" spans="1:9">
      <c r="A29" s="204"/>
      <c r="B29" s="204"/>
      <c r="C29" s="204"/>
      <c r="D29" s="204"/>
      <c r="E29" s="204"/>
      <c r="F29" s="204"/>
      <c r="G29" s="204"/>
      <c r="H29" s="204"/>
      <c r="I29" s="204"/>
    </row>
    <row r="30" spans="1:9">
      <c r="A30" s="204"/>
      <c r="B30" s="204"/>
      <c r="C30" s="204"/>
      <c r="D30" s="204"/>
      <c r="E30" s="204"/>
      <c r="F30" s="204"/>
      <c r="G30" s="204"/>
      <c r="H30" s="204"/>
      <c r="I30" s="204"/>
    </row>
    <row r="31" spans="1:9">
      <c r="A31" s="204"/>
      <c r="B31" s="204"/>
      <c r="C31" s="204"/>
      <c r="D31" s="204"/>
      <c r="E31" s="204"/>
      <c r="F31" s="204"/>
      <c r="G31" s="204"/>
      <c r="H31" s="204"/>
      <c r="I31" s="204"/>
    </row>
    <row r="32" spans="1:9">
      <c r="A32" s="204"/>
      <c r="B32" s="204"/>
      <c r="C32" s="204"/>
      <c r="D32" s="204"/>
      <c r="E32" s="204"/>
      <c r="F32" s="204"/>
      <c r="G32" s="204"/>
      <c r="H32" s="204"/>
      <c r="I32" s="204"/>
    </row>
    <row r="33" spans="1:9">
      <c r="A33" s="204"/>
      <c r="B33" s="204"/>
      <c r="C33" s="204"/>
      <c r="D33" s="204"/>
      <c r="E33" s="204"/>
      <c r="F33" s="204"/>
      <c r="G33" s="204"/>
      <c r="H33" s="204"/>
      <c r="I33" s="204"/>
    </row>
    <row r="34" spans="1:9">
      <c r="A34" s="204"/>
      <c r="B34" s="204"/>
      <c r="C34" s="204"/>
      <c r="D34" s="204"/>
      <c r="E34" s="204"/>
      <c r="F34" s="204"/>
      <c r="G34" s="204"/>
      <c r="H34" s="204"/>
      <c r="I34" s="204"/>
    </row>
    <row r="35" spans="1:9">
      <c r="A35" s="204"/>
      <c r="B35" s="204"/>
      <c r="C35" s="204"/>
      <c r="D35" s="204"/>
      <c r="E35" s="204"/>
      <c r="F35" s="204"/>
      <c r="G35" s="204"/>
      <c r="H35" s="204"/>
      <c r="I35" s="204"/>
    </row>
    <row r="36" spans="1:9">
      <c r="A36" s="204"/>
      <c r="B36" s="204"/>
      <c r="C36" s="204"/>
      <c r="D36" s="204"/>
      <c r="E36" s="204"/>
      <c r="F36" s="204"/>
      <c r="G36" s="204"/>
      <c r="H36" s="204"/>
      <c r="I36" s="204"/>
    </row>
    <row r="37" spans="1:9">
      <c r="A37" s="204"/>
      <c r="B37" s="204"/>
      <c r="C37" s="204"/>
      <c r="D37" s="204"/>
      <c r="E37" s="204"/>
      <c r="F37" s="204"/>
      <c r="G37" s="204"/>
      <c r="H37" s="204"/>
      <c r="I37" s="204"/>
    </row>
    <row r="38" spans="1:9">
      <c r="A38" s="204"/>
      <c r="B38" s="204"/>
      <c r="C38" s="204"/>
      <c r="D38" s="204"/>
      <c r="E38" s="204"/>
      <c r="F38" s="204"/>
      <c r="G38" s="204"/>
      <c r="H38" s="204"/>
      <c r="I38" s="204"/>
    </row>
    <row r="39" spans="1:9">
      <c r="A39" s="204"/>
      <c r="B39" s="204"/>
      <c r="C39" s="204"/>
      <c r="D39" s="204"/>
      <c r="E39" s="204"/>
      <c r="F39" s="204"/>
      <c r="G39" s="204"/>
      <c r="H39" s="204"/>
      <c r="I39" s="204"/>
    </row>
    <row r="40" spans="1:9">
      <c r="A40" s="204"/>
      <c r="B40" s="204"/>
      <c r="C40" s="204"/>
      <c r="D40" s="204"/>
      <c r="E40" s="204"/>
      <c r="F40" s="204"/>
      <c r="G40" s="204"/>
      <c r="H40" s="204"/>
      <c r="I40" s="204"/>
    </row>
    <row r="41" spans="1:9">
      <c r="A41" s="204"/>
      <c r="B41" s="204"/>
      <c r="C41" s="204"/>
      <c r="D41" s="204"/>
      <c r="E41" s="204"/>
      <c r="F41" s="204"/>
      <c r="G41" s="204"/>
      <c r="H41" s="204"/>
      <c r="I41" s="204"/>
    </row>
    <row r="42" spans="1:9">
      <c r="A42" s="48"/>
      <c r="I42" s="49"/>
    </row>
  </sheetData>
  <mergeCells count="4">
    <mergeCell ref="A17:I17"/>
    <mergeCell ref="A21:I21"/>
    <mergeCell ref="A18:I18"/>
    <mergeCell ref="A22:I22"/>
  </mergeCells>
  <pageMargins left="0.7" right="0.7" top="0.75" bottom="0.75" header="0.3" footer="0.3"/>
  <pageSetup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2"/>
  <sheetViews>
    <sheetView showZeros="0" view="pageBreakPreview" zoomScaleNormal="100" zoomScaleSheetLayoutView="100" workbookViewId="0">
      <selection activeCell="G4" sqref="G4:H4"/>
    </sheetView>
  </sheetViews>
  <sheetFormatPr defaultRowHeight="15"/>
  <cols>
    <col min="1" max="1" width="7.28515625" style="13" customWidth="1"/>
    <col min="2" max="2" width="9" style="13" customWidth="1"/>
    <col min="3" max="4" width="38.7109375" customWidth="1"/>
    <col min="5" max="5" width="7.7109375" customWidth="1"/>
    <col min="6" max="6" width="9" style="9" bestFit="1" customWidth="1"/>
    <col min="7" max="7" width="12.85546875" style="9" customWidth="1"/>
    <col min="8" max="8" width="15.7109375" style="9" customWidth="1"/>
  </cols>
  <sheetData>
    <row r="1" spans="1:8">
      <c r="A1" s="55"/>
      <c r="B1" s="56"/>
      <c r="C1" s="57"/>
      <c r="D1" s="57"/>
      <c r="E1" s="57"/>
      <c r="F1" s="58"/>
      <c r="G1" s="58"/>
      <c r="H1" s="59"/>
    </row>
    <row r="2" spans="1:8" ht="56.25" customHeight="1">
      <c r="A2" s="335" t="s">
        <v>305</v>
      </c>
      <c r="B2" s="335"/>
      <c r="C2" s="335"/>
      <c r="D2" s="335"/>
      <c r="E2" s="335"/>
      <c r="F2" s="335"/>
      <c r="G2" s="336"/>
      <c r="H2" s="60"/>
    </row>
    <row r="3" spans="1:8" ht="18">
      <c r="A3" s="337" t="s">
        <v>129</v>
      </c>
      <c r="B3" s="338"/>
      <c r="C3" s="338"/>
      <c r="D3" s="338"/>
      <c r="E3" s="338"/>
      <c r="F3" s="338"/>
      <c r="G3" s="338"/>
      <c r="H3" s="339"/>
    </row>
    <row r="4" spans="1:8" ht="90">
      <c r="A4" s="50" t="s">
        <v>310</v>
      </c>
      <c r="B4" s="248" t="s">
        <v>311</v>
      </c>
      <c r="C4" s="51" t="s">
        <v>7</v>
      </c>
      <c r="D4" s="51" t="s">
        <v>17</v>
      </c>
      <c r="E4" s="51" t="s">
        <v>312</v>
      </c>
      <c r="F4" s="247" t="s">
        <v>313</v>
      </c>
      <c r="G4" s="319" t="s">
        <v>436</v>
      </c>
      <c r="H4" s="320" t="s">
        <v>437</v>
      </c>
    </row>
    <row r="5" spans="1:8">
      <c r="A5" s="11"/>
      <c r="B5" s="11"/>
      <c r="C5" s="5"/>
      <c r="D5" s="5"/>
      <c r="E5" s="5"/>
      <c r="F5" s="7"/>
      <c r="G5" s="7"/>
      <c r="H5" s="7"/>
    </row>
    <row r="6" spans="1:8">
      <c r="A6" s="310" t="s">
        <v>0</v>
      </c>
      <c r="B6" s="22"/>
      <c r="C6" s="348" t="s">
        <v>308</v>
      </c>
      <c r="D6" s="349"/>
      <c r="E6" s="349"/>
      <c r="F6" s="349"/>
      <c r="G6" s="349"/>
      <c r="H6" s="350"/>
    </row>
    <row r="7" spans="1:8">
      <c r="A7" s="11"/>
      <c r="B7" s="11"/>
      <c r="C7" s="5"/>
      <c r="D7" s="5"/>
      <c r="E7" s="5"/>
      <c r="F7" s="7"/>
      <c r="G7" s="7"/>
      <c r="H7" s="7"/>
    </row>
    <row r="8" spans="1:8" ht="36" customHeight="1">
      <c r="A8" s="4" t="s">
        <v>314</v>
      </c>
      <c r="B8" s="4" t="s">
        <v>434</v>
      </c>
      <c r="C8" s="17" t="s">
        <v>433</v>
      </c>
      <c r="D8" s="17" t="s">
        <v>432</v>
      </c>
      <c r="E8" s="318" t="s">
        <v>435</v>
      </c>
      <c r="F8" s="3">
        <v>1</v>
      </c>
      <c r="G8" s="18"/>
      <c r="H8" s="18">
        <f>F8*G8</f>
        <v>0</v>
      </c>
    </row>
    <row r="9" spans="1:8" ht="16.5" customHeight="1">
      <c r="A9" s="16"/>
      <c r="B9" s="16"/>
      <c r="C9" s="1"/>
      <c r="D9" s="1"/>
      <c r="E9" s="1"/>
      <c r="F9" s="8"/>
      <c r="G9" s="8"/>
      <c r="H9" s="6"/>
    </row>
    <row r="10" spans="1:8" ht="16.5" customHeight="1">
      <c r="A10" s="47" t="s">
        <v>1</v>
      </c>
      <c r="B10" s="25"/>
      <c r="C10" s="349" t="s">
        <v>307</v>
      </c>
      <c r="D10" s="349"/>
      <c r="E10" s="349"/>
      <c r="F10" s="349"/>
      <c r="G10" s="349"/>
      <c r="H10" s="350"/>
    </row>
    <row r="11" spans="1:8" ht="16.5" customHeight="1">
      <c r="A11" s="16"/>
      <c r="B11" s="16"/>
      <c r="C11" s="1"/>
      <c r="D11" s="1"/>
      <c r="E11" s="1"/>
      <c r="F11" s="8"/>
      <c r="G11" s="8"/>
      <c r="H11" s="6"/>
    </row>
    <row r="12" spans="1:8" ht="46.5" customHeight="1">
      <c r="A12" s="23" t="s">
        <v>315</v>
      </c>
      <c r="B12" s="23">
        <v>2.1800000000000002</v>
      </c>
      <c r="C12" s="29" t="s">
        <v>431</v>
      </c>
      <c r="D12" s="17" t="s">
        <v>430</v>
      </c>
      <c r="E12" s="2" t="s">
        <v>395</v>
      </c>
      <c r="F12" s="10">
        <v>6</v>
      </c>
      <c r="G12" s="18"/>
      <c r="H12" s="3">
        <f t="shared" ref="H12:H26" si="0">F12*G12</f>
        <v>0</v>
      </c>
    </row>
    <row r="13" spans="1:8" ht="47.25" customHeight="1">
      <c r="A13" s="23" t="s">
        <v>316</v>
      </c>
      <c r="B13" s="23">
        <v>2.1800000000000002</v>
      </c>
      <c r="C13" s="17" t="s">
        <v>429</v>
      </c>
      <c r="D13" s="29" t="s">
        <v>428</v>
      </c>
      <c r="E13" s="2" t="s">
        <v>4</v>
      </c>
      <c r="F13" s="3">
        <f>(1.43+2*0.26)*2.1*2</f>
        <v>8.19</v>
      </c>
      <c r="G13" s="38"/>
      <c r="H13" s="3">
        <f t="shared" si="0"/>
        <v>0</v>
      </c>
    </row>
    <row r="14" spans="1:8" ht="39.75" customHeight="1">
      <c r="A14" s="23" t="s">
        <v>317</v>
      </c>
      <c r="B14" s="23">
        <v>2.1800000000000002</v>
      </c>
      <c r="C14" s="17" t="s">
        <v>427</v>
      </c>
      <c r="D14" s="29" t="s">
        <v>426</v>
      </c>
      <c r="E14" s="2" t="s">
        <v>4</v>
      </c>
      <c r="F14" s="3">
        <f>0.25*2.1*2</f>
        <v>1.05</v>
      </c>
      <c r="G14" s="18"/>
      <c r="H14" s="3">
        <f t="shared" si="0"/>
        <v>0</v>
      </c>
    </row>
    <row r="15" spans="1:8" ht="52.5" customHeight="1">
      <c r="A15" s="23" t="s">
        <v>318</v>
      </c>
      <c r="B15" s="23">
        <v>2.1800000000000002</v>
      </c>
      <c r="C15" s="29" t="s">
        <v>425</v>
      </c>
      <c r="D15" s="17" t="s">
        <v>424</v>
      </c>
      <c r="E15" s="2" t="s">
        <v>4</v>
      </c>
      <c r="F15" s="3">
        <f>2*7.44</f>
        <v>14.88</v>
      </c>
      <c r="G15" s="18"/>
      <c r="H15" s="3">
        <f t="shared" si="0"/>
        <v>0</v>
      </c>
    </row>
    <row r="16" spans="1:8" ht="44.25" customHeight="1">
      <c r="A16" s="23" t="s">
        <v>319</v>
      </c>
      <c r="B16" s="23">
        <v>2.1800000000000002</v>
      </c>
      <c r="C16" s="35" t="s">
        <v>423</v>
      </c>
      <c r="D16" s="17" t="s">
        <v>422</v>
      </c>
      <c r="E16" s="2" t="s">
        <v>4</v>
      </c>
      <c r="F16" s="3">
        <f>(12.8*3.1-0.9*2.1*2-2*0.6*0.9)*2</f>
        <v>69.640000000000015</v>
      </c>
      <c r="G16" s="38"/>
      <c r="H16" s="3">
        <f t="shared" si="0"/>
        <v>0</v>
      </c>
    </row>
    <row r="17" spans="1:8" ht="66" customHeight="1">
      <c r="A17" s="23" t="s">
        <v>320</v>
      </c>
      <c r="B17" s="40" t="s">
        <v>133</v>
      </c>
      <c r="C17" s="17" t="s">
        <v>421</v>
      </c>
      <c r="D17" s="17" t="s">
        <v>420</v>
      </c>
      <c r="E17" s="2" t="s">
        <v>4</v>
      </c>
      <c r="F17" s="24">
        <f>1.95*1.5*2</f>
        <v>5.85</v>
      </c>
      <c r="G17" s="18"/>
      <c r="H17" s="3">
        <f t="shared" si="0"/>
        <v>0</v>
      </c>
    </row>
    <row r="18" spans="1:8" ht="60" customHeight="1">
      <c r="A18" s="23" t="s">
        <v>321</v>
      </c>
      <c r="B18" s="40">
        <v>2.5</v>
      </c>
      <c r="C18" s="43" t="s">
        <v>419</v>
      </c>
      <c r="D18" s="35" t="s">
        <v>418</v>
      </c>
      <c r="E18" s="2" t="s">
        <v>4</v>
      </c>
      <c r="F18" s="3">
        <f>2*7.44</f>
        <v>14.88</v>
      </c>
      <c r="G18" s="18"/>
      <c r="H18" s="3">
        <f t="shared" si="0"/>
        <v>0</v>
      </c>
    </row>
    <row r="19" spans="1:8" ht="47.25" customHeight="1">
      <c r="A19" s="23" t="s">
        <v>322</v>
      </c>
      <c r="B19" s="40" t="s">
        <v>135</v>
      </c>
      <c r="C19" s="20" t="s">
        <v>417</v>
      </c>
      <c r="D19" s="20" t="s">
        <v>416</v>
      </c>
      <c r="E19" s="41" t="s">
        <v>4</v>
      </c>
      <c r="F19" s="37">
        <f>2*7.44</f>
        <v>14.88</v>
      </c>
      <c r="G19" s="36"/>
      <c r="H19" s="37">
        <f t="shared" si="0"/>
        <v>0</v>
      </c>
    </row>
    <row r="20" spans="1:8" ht="40.5" customHeight="1">
      <c r="A20" s="23" t="s">
        <v>323</v>
      </c>
      <c r="B20" s="40" t="s">
        <v>134</v>
      </c>
      <c r="C20" s="43" t="s">
        <v>415</v>
      </c>
      <c r="D20" s="43" t="s">
        <v>414</v>
      </c>
      <c r="E20" s="41" t="s">
        <v>4</v>
      </c>
      <c r="F20" s="37">
        <f>2*7.44</f>
        <v>14.88</v>
      </c>
      <c r="G20" s="36"/>
      <c r="H20" s="37">
        <f t="shared" si="0"/>
        <v>0</v>
      </c>
    </row>
    <row r="21" spans="1:8" ht="59.25" customHeight="1">
      <c r="A21" s="23" t="s">
        <v>324</v>
      </c>
      <c r="B21" s="28" t="s">
        <v>136</v>
      </c>
      <c r="C21" s="20" t="s">
        <v>413</v>
      </c>
      <c r="D21" s="20" t="s">
        <v>412</v>
      </c>
      <c r="E21" s="2" t="s">
        <v>4</v>
      </c>
      <c r="F21" s="3">
        <f>12.8*2.4-1.1*2.2-1.2*1.4</f>
        <v>26.619999999999997</v>
      </c>
      <c r="G21" s="19"/>
      <c r="H21" s="37">
        <f t="shared" si="0"/>
        <v>0</v>
      </c>
    </row>
    <row r="22" spans="1:8" ht="38.25">
      <c r="A22" s="23" t="s">
        <v>325</v>
      </c>
      <c r="B22" s="27" t="s">
        <v>137</v>
      </c>
      <c r="C22" s="313" t="s">
        <v>411</v>
      </c>
      <c r="D22" s="17" t="s">
        <v>410</v>
      </c>
      <c r="E22" s="41" t="s">
        <v>4</v>
      </c>
      <c r="F22" s="37">
        <f>2*7.44-2*0.2*1.95</f>
        <v>14.100000000000001</v>
      </c>
      <c r="G22" s="39"/>
      <c r="H22" s="37">
        <f t="shared" si="0"/>
        <v>0</v>
      </c>
    </row>
    <row r="23" spans="1:8" ht="54" customHeight="1">
      <c r="A23" s="23" t="s">
        <v>326</v>
      </c>
      <c r="B23" s="4">
        <v>2.7</v>
      </c>
      <c r="C23" s="313" t="s">
        <v>409</v>
      </c>
      <c r="D23" s="44" t="s">
        <v>408</v>
      </c>
      <c r="E23" s="2" t="s">
        <v>395</v>
      </c>
      <c r="F23" s="42">
        <v>1</v>
      </c>
      <c r="G23" s="18"/>
      <c r="H23" s="37">
        <f t="shared" si="0"/>
        <v>0</v>
      </c>
    </row>
    <row r="24" spans="1:8" ht="64.5" customHeight="1">
      <c r="A24" s="23" t="s">
        <v>327</v>
      </c>
      <c r="B24" s="28" t="s">
        <v>407</v>
      </c>
      <c r="C24" s="43" t="s">
        <v>406</v>
      </c>
      <c r="D24" s="17" t="s">
        <v>405</v>
      </c>
      <c r="E24" s="2" t="s">
        <v>395</v>
      </c>
      <c r="F24" s="42">
        <v>1</v>
      </c>
      <c r="G24" s="19"/>
      <c r="H24" s="3">
        <f t="shared" si="0"/>
        <v>0</v>
      </c>
    </row>
    <row r="25" spans="1:8" ht="45.75" customHeight="1">
      <c r="A25" s="23" t="s">
        <v>328</v>
      </c>
      <c r="B25" s="4">
        <v>2.12</v>
      </c>
      <c r="C25" s="17" t="s">
        <v>401</v>
      </c>
      <c r="D25" s="29" t="s">
        <v>400</v>
      </c>
      <c r="E25" s="2" t="s">
        <v>4</v>
      </c>
      <c r="F25" s="37">
        <f>2*7.44+0.45*12.8*2</f>
        <v>26.400000000000002</v>
      </c>
      <c r="G25" s="18"/>
      <c r="H25" s="37">
        <f t="shared" si="0"/>
        <v>0</v>
      </c>
    </row>
    <row r="26" spans="1:8" ht="37.5" customHeight="1">
      <c r="A26" s="4" t="s">
        <v>404</v>
      </c>
      <c r="B26" s="4">
        <v>2.16</v>
      </c>
      <c r="C26" s="29" t="s">
        <v>403</v>
      </c>
      <c r="D26" s="17" t="s">
        <v>402</v>
      </c>
      <c r="E26" s="2" t="s">
        <v>4</v>
      </c>
      <c r="F26" s="3">
        <f>1.95*2.15</f>
        <v>4.1924999999999999</v>
      </c>
      <c r="G26" s="18"/>
      <c r="H26" s="37">
        <f t="shared" si="0"/>
        <v>0</v>
      </c>
    </row>
    <row r="27" spans="1:8" ht="16.5" customHeight="1">
      <c r="A27" s="16"/>
      <c r="B27" s="16"/>
      <c r="C27" s="1"/>
      <c r="D27" s="1"/>
      <c r="E27" s="1"/>
      <c r="F27" s="8"/>
      <c r="G27" s="8"/>
      <c r="H27" s="249"/>
    </row>
    <row r="28" spans="1:8">
      <c r="A28" s="30" t="s">
        <v>2</v>
      </c>
      <c r="B28" s="31"/>
      <c r="C28" s="348" t="s">
        <v>309</v>
      </c>
      <c r="D28" s="349"/>
      <c r="E28" s="349"/>
      <c r="F28" s="349"/>
      <c r="G28" s="349"/>
      <c r="H28" s="350"/>
    </row>
    <row r="29" spans="1:8" ht="44.25" customHeight="1">
      <c r="A29" s="4" t="s">
        <v>329</v>
      </c>
      <c r="B29" s="4">
        <v>2.12</v>
      </c>
      <c r="C29" s="17" t="s">
        <v>401</v>
      </c>
      <c r="D29" s="29" t="s">
        <v>400</v>
      </c>
      <c r="E29" s="2" t="s">
        <v>4</v>
      </c>
      <c r="F29" s="37">
        <f>88.71*3.2-(1.6*2.6+15*1*2.1+1.6*2.1+2.8*2.1)+92.17</f>
        <v>331.142</v>
      </c>
      <c r="G29" s="18"/>
      <c r="H29" s="3">
        <f>F29*G29</f>
        <v>0</v>
      </c>
    </row>
    <row r="30" spans="1:8">
      <c r="A30" s="16"/>
      <c r="B30" s="16"/>
      <c r="C30" s="1"/>
      <c r="D30" s="1"/>
      <c r="E30" s="1"/>
      <c r="F30" s="8"/>
      <c r="G30" s="8"/>
      <c r="H30" s="249"/>
    </row>
    <row r="31" spans="1:8" ht="20.25" customHeight="1">
      <c r="A31" s="21" t="s">
        <v>3</v>
      </c>
      <c r="B31" s="32"/>
      <c r="C31" s="351" t="s">
        <v>306</v>
      </c>
      <c r="D31" s="351"/>
      <c r="E31" s="351"/>
      <c r="F31" s="351"/>
      <c r="G31" s="351"/>
      <c r="H31" s="352"/>
    </row>
    <row r="32" spans="1:8" ht="48" customHeight="1">
      <c r="A32" s="23" t="s">
        <v>330</v>
      </c>
      <c r="B32" s="28">
        <v>2.11</v>
      </c>
      <c r="C32" s="53" t="s">
        <v>399</v>
      </c>
      <c r="D32" s="54" t="s">
        <v>398</v>
      </c>
      <c r="E32" s="2" t="s">
        <v>395</v>
      </c>
      <c r="F32" s="42">
        <v>1</v>
      </c>
      <c r="G32" s="18"/>
      <c r="H32" s="3">
        <f>F32*G32</f>
        <v>0</v>
      </c>
    </row>
    <row r="33" spans="1:8" ht="42" customHeight="1">
      <c r="A33" s="4" t="s">
        <v>331</v>
      </c>
      <c r="B33" s="28">
        <v>2.11</v>
      </c>
      <c r="C33" s="54" t="s">
        <v>397</v>
      </c>
      <c r="D33" s="45" t="s">
        <v>396</v>
      </c>
      <c r="E33" s="2" t="s">
        <v>395</v>
      </c>
      <c r="F33" s="10">
        <v>1</v>
      </c>
      <c r="G33" s="19"/>
      <c r="H33" s="37">
        <f>F33*G33</f>
        <v>0</v>
      </c>
    </row>
    <row r="34" spans="1:8" ht="64.5" customHeight="1">
      <c r="A34" s="16"/>
      <c r="B34" s="16"/>
      <c r="C34" s="1"/>
      <c r="D34" s="1"/>
      <c r="E34" s="1"/>
      <c r="F34" s="8"/>
      <c r="G34" s="8"/>
      <c r="H34" s="6"/>
    </row>
    <row r="35" spans="1:8">
      <c r="A35"/>
      <c r="B35" s="345" t="s">
        <v>394</v>
      </c>
      <c r="C35" s="346"/>
      <c r="D35" s="346"/>
      <c r="E35" s="346"/>
      <c r="F35" s="346"/>
      <c r="G35" s="346"/>
      <c r="H35" s="347"/>
    </row>
    <row r="36" spans="1:8">
      <c r="A36" s="11"/>
      <c r="B36" s="15"/>
      <c r="C36" s="205"/>
      <c r="D36" s="205"/>
      <c r="E36" s="205"/>
      <c r="F36" s="250"/>
      <c r="G36" s="250"/>
      <c r="H36" s="251"/>
    </row>
    <row r="37" spans="1:8" ht="18" customHeight="1">
      <c r="A37" s="33"/>
      <c r="B37" s="46" t="s">
        <v>0</v>
      </c>
      <c r="C37" s="330" t="str">
        <f>C6</f>
        <v>ADJUSTING THE ENTRANCE / ПРИЛАГОЂАВАЊЕ  УЛАЗА</v>
      </c>
      <c r="D37" s="331"/>
      <c r="E37" s="331"/>
      <c r="F37" s="332"/>
      <c r="G37" s="311"/>
      <c r="H37" s="312">
        <f>H8</f>
        <v>0</v>
      </c>
    </row>
    <row r="38" spans="1:8">
      <c r="A38" s="33"/>
      <c r="B38" s="46" t="s">
        <v>1</v>
      </c>
      <c r="C38" s="340" t="str">
        <f>C10</f>
        <v>TOILET ADJUSTMENT / ПРИЛАГОЂАВАЊЕ ТОАЛЕТА</v>
      </c>
      <c r="D38" s="341"/>
      <c r="E38" s="341"/>
      <c r="F38" s="342"/>
      <c r="G38" s="311"/>
      <c r="H38" s="312">
        <f>H12+H13+H14+H15+H16+H17+H18+H19+H20+H21+H22+H23+H24+H25+H26</f>
        <v>0</v>
      </c>
    </row>
    <row r="39" spans="1:8">
      <c r="A39" s="33"/>
      <c r="B39" s="46" t="s">
        <v>2</v>
      </c>
      <c r="C39" s="340" t="s">
        <v>18</v>
      </c>
      <c r="D39" s="341"/>
      <c r="E39" s="341"/>
      <c r="F39" s="342"/>
      <c r="G39" s="311"/>
      <c r="H39" s="312">
        <f>H29</f>
        <v>0</v>
      </c>
    </row>
    <row r="40" spans="1:8" ht="15.75" thickBot="1">
      <c r="A40" s="33"/>
      <c r="B40" s="46" t="s">
        <v>3</v>
      </c>
      <c r="C40" s="340" t="str">
        <f>C31</f>
        <v>ACCESSIBILITY MARKS / ОЗНАКЕ ПРИСТУПАЧНОСТИ</v>
      </c>
      <c r="D40" s="341"/>
      <c r="E40" s="341"/>
      <c r="F40" s="342"/>
      <c r="G40" s="311"/>
      <c r="H40" s="312">
        <f>H32+H33</f>
        <v>0</v>
      </c>
    </row>
    <row r="41" spans="1:8" ht="30.75" customHeight="1" thickBot="1">
      <c r="A41" s="34"/>
      <c r="B41" s="343" t="s">
        <v>393</v>
      </c>
      <c r="C41" s="344"/>
      <c r="D41" s="344"/>
      <c r="E41" s="344"/>
      <c r="F41" s="344"/>
      <c r="G41" s="316"/>
      <c r="H41" s="317">
        <f>SUM(G37:H40)</f>
        <v>0</v>
      </c>
    </row>
    <row r="42" spans="1:8">
      <c r="A42" s="15"/>
      <c r="B42" s="15"/>
      <c r="C42" s="333"/>
      <c r="D42" s="333"/>
      <c r="E42" s="333"/>
      <c r="F42" s="333"/>
      <c r="G42" s="334"/>
      <c r="H42" s="334"/>
    </row>
  </sheetData>
  <mergeCells count="14">
    <mergeCell ref="C37:F37"/>
    <mergeCell ref="C42:F42"/>
    <mergeCell ref="G42:H42"/>
    <mergeCell ref="A2:G2"/>
    <mergeCell ref="A3:H3"/>
    <mergeCell ref="C40:F40"/>
    <mergeCell ref="B41:F41"/>
    <mergeCell ref="C38:F38"/>
    <mergeCell ref="C39:F39"/>
    <mergeCell ref="B35:H35"/>
    <mergeCell ref="C6:H6"/>
    <mergeCell ref="C10:H10"/>
    <mergeCell ref="C28:H28"/>
    <mergeCell ref="C31:H31"/>
  </mergeCells>
  <pageMargins left="0.98425196850393704" right="0.59055118110236227" top="0.74803149606299213" bottom="0.74803149606299213" header="0.31496062992125984" footer="0.31496062992125984"/>
  <pageSetup paperSize="9" scale="61" fitToHeight="0" orientation="portrait" r:id="rId1"/>
  <rowBreaks count="1" manualBreakCount="1">
    <brk id="2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M75"/>
  <sheetViews>
    <sheetView showZeros="0" view="pageBreakPreview" zoomScale="80" zoomScaleNormal="100" zoomScaleSheetLayoutView="80" workbookViewId="0">
      <selection activeCell="G4" sqref="G4:H4"/>
    </sheetView>
  </sheetViews>
  <sheetFormatPr defaultRowHeight="15"/>
  <cols>
    <col min="1" max="1" width="6.28515625" style="13" bestFit="1" customWidth="1"/>
    <col min="2" max="2" width="7.7109375" style="13" bestFit="1" customWidth="1"/>
    <col min="3" max="4" width="38.7109375" customWidth="1"/>
    <col min="5" max="5" width="6.5703125" customWidth="1"/>
    <col min="6" max="6" width="5.5703125" style="9" bestFit="1" customWidth="1"/>
    <col min="7" max="7" width="10.28515625" style="62" bestFit="1" customWidth="1"/>
    <col min="8" max="8" width="15.28515625" style="62" bestFit="1" customWidth="1"/>
    <col min="9" max="9" width="11.7109375" bestFit="1" customWidth="1"/>
  </cols>
  <sheetData>
    <row r="2" spans="1:8" ht="56.25" customHeight="1">
      <c r="A2" s="356" t="s">
        <v>128</v>
      </c>
      <c r="B2" s="357"/>
      <c r="C2" s="357"/>
      <c r="D2" s="357"/>
      <c r="E2" s="357"/>
      <c r="F2" s="357"/>
      <c r="G2" s="358"/>
      <c r="H2" s="148"/>
    </row>
    <row r="3" spans="1:8" ht="18">
      <c r="A3" s="337" t="s">
        <v>127</v>
      </c>
      <c r="B3" s="338"/>
      <c r="C3" s="338"/>
      <c r="D3" s="338"/>
      <c r="E3" s="338"/>
      <c r="F3" s="338"/>
      <c r="G3" s="338"/>
      <c r="H3" s="339"/>
    </row>
    <row r="4" spans="1:8" ht="105">
      <c r="A4" s="50" t="s">
        <v>5</v>
      </c>
      <c r="B4" s="51" t="s">
        <v>6</v>
      </c>
      <c r="C4" s="51" t="s">
        <v>7</v>
      </c>
      <c r="D4" s="51" t="s">
        <v>126</v>
      </c>
      <c r="E4" s="51" t="s">
        <v>8</v>
      </c>
      <c r="F4" s="52" t="s">
        <v>9</v>
      </c>
      <c r="G4" s="319" t="s">
        <v>436</v>
      </c>
      <c r="H4" s="320" t="s">
        <v>437</v>
      </c>
    </row>
    <row r="5" spans="1:8">
      <c r="A5" s="16"/>
      <c r="B5" s="16"/>
      <c r="C5" s="1"/>
      <c r="D5" s="1"/>
      <c r="E5" s="1"/>
      <c r="F5" s="8"/>
      <c r="G5" s="8"/>
      <c r="H5" s="6"/>
    </row>
    <row r="6" spans="1:8" ht="79.900000000000006" customHeight="1">
      <c r="A6" s="147"/>
      <c r="B6" s="147"/>
      <c r="C6" s="146" t="s">
        <v>125</v>
      </c>
      <c r="D6" s="146" t="s">
        <v>124</v>
      </c>
      <c r="E6" s="145"/>
      <c r="F6" s="144"/>
      <c r="G6" s="144"/>
      <c r="H6" s="143"/>
    </row>
    <row r="7" spans="1:8">
      <c r="A7" s="142"/>
      <c r="B7" s="141"/>
      <c r="C7" s="140"/>
      <c r="D7" s="139"/>
      <c r="E7" s="138"/>
      <c r="F7" s="137"/>
      <c r="G7" s="137"/>
      <c r="H7" s="136"/>
    </row>
    <row r="8" spans="1:8" ht="30">
      <c r="A8" s="61" t="s">
        <v>0</v>
      </c>
      <c r="B8" s="22"/>
      <c r="C8" s="107" t="s">
        <v>22</v>
      </c>
      <c r="D8" s="135" t="s">
        <v>123</v>
      </c>
      <c r="E8" s="64"/>
      <c r="F8" s="64"/>
      <c r="G8" s="64"/>
      <c r="H8" s="104"/>
    </row>
    <row r="9" spans="1:8">
      <c r="A9" s="11"/>
      <c r="B9" s="11"/>
      <c r="C9" s="5"/>
      <c r="D9" s="5"/>
      <c r="E9" s="5"/>
      <c r="F9" s="7"/>
      <c r="G9" s="7"/>
      <c r="H9" s="7"/>
    </row>
    <row r="10" spans="1:8">
      <c r="A10" s="4" t="s">
        <v>122</v>
      </c>
      <c r="B10" s="91" t="s">
        <v>121</v>
      </c>
      <c r="C10" s="29" t="s">
        <v>120</v>
      </c>
      <c r="D10" s="26" t="s">
        <v>119</v>
      </c>
      <c r="E10" s="80"/>
      <c r="F10" s="79"/>
      <c r="G10" s="78"/>
      <c r="H10" s="77"/>
    </row>
    <row r="11" spans="1:8" s="69" customFormat="1" ht="38.25">
      <c r="A11" s="130"/>
      <c r="B11" s="129"/>
      <c r="C11" s="134" t="s">
        <v>118</v>
      </c>
      <c r="D11" s="133" t="s">
        <v>117</v>
      </c>
      <c r="E11" s="72"/>
      <c r="F11" s="72"/>
      <c r="G11" s="71"/>
      <c r="H11" s="70"/>
    </row>
    <row r="12" spans="1:8" s="69" customFormat="1" ht="12.75">
      <c r="A12" s="130"/>
      <c r="B12" s="129"/>
      <c r="C12" s="132" t="s">
        <v>116</v>
      </c>
      <c r="D12" s="131" t="s">
        <v>115</v>
      </c>
      <c r="E12" s="72"/>
      <c r="F12" s="72"/>
      <c r="G12" s="71"/>
      <c r="H12" s="70"/>
    </row>
    <row r="13" spans="1:8" s="117" customFormat="1" ht="70.5" customHeight="1">
      <c r="A13" s="130"/>
      <c r="B13" s="129"/>
      <c r="C13" s="128" t="s">
        <v>114</v>
      </c>
      <c r="D13" s="127" t="s">
        <v>113</v>
      </c>
      <c r="E13" s="72"/>
      <c r="F13" s="72"/>
      <c r="G13" s="126"/>
      <c r="H13" s="125"/>
    </row>
    <row r="14" spans="1:8" s="117" customFormat="1" ht="12.75">
      <c r="A14" s="124"/>
      <c r="B14" s="123"/>
      <c r="C14" s="122"/>
      <c r="D14" s="121"/>
      <c r="E14" s="120"/>
      <c r="F14" s="120"/>
      <c r="G14" s="119"/>
      <c r="H14" s="118"/>
    </row>
    <row r="15" spans="1:8">
      <c r="A15" s="68"/>
      <c r="B15" s="67"/>
      <c r="C15" s="29"/>
      <c r="D15" s="85"/>
      <c r="E15" s="66" t="s">
        <v>112</v>
      </c>
      <c r="F15" s="66">
        <v>1</v>
      </c>
      <c r="G15" s="116"/>
      <c r="H15" s="88">
        <f>F15*G15</f>
        <v>0</v>
      </c>
    </row>
    <row r="16" spans="1:8">
      <c r="A16" s="68"/>
      <c r="B16" s="81"/>
      <c r="C16" s="29" t="s">
        <v>111</v>
      </c>
      <c r="D16" s="29" t="s">
        <v>110</v>
      </c>
      <c r="E16" s="80"/>
      <c r="F16" s="79"/>
      <c r="G16" s="78"/>
      <c r="H16" s="77"/>
    </row>
    <row r="17" spans="1:8" ht="94.5" customHeight="1">
      <c r="A17" s="90" t="s">
        <v>109</v>
      </c>
      <c r="B17" s="91">
        <v>3.4</v>
      </c>
      <c r="C17" s="17" t="s">
        <v>108</v>
      </c>
      <c r="D17" s="29" t="s">
        <v>107</v>
      </c>
      <c r="E17" s="80"/>
      <c r="F17" s="79"/>
      <c r="G17" s="78"/>
      <c r="H17" s="77"/>
    </row>
    <row r="18" spans="1:8">
      <c r="A18" s="90"/>
      <c r="B18" s="4"/>
      <c r="C18" s="29" t="s">
        <v>106</v>
      </c>
      <c r="D18" s="29" t="s">
        <v>105</v>
      </c>
      <c r="E18" s="66" t="s">
        <v>48</v>
      </c>
      <c r="F18" s="93">
        <v>15</v>
      </c>
      <c r="G18" s="89"/>
      <c r="H18" s="88">
        <f>F18*G18</f>
        <v>0</v>
      </c>
    </row>
    <row r="19" spans="1:8" ht="25.5">
      <c r="A19" s="68"/>
      <c r="B19" s="81"/>
      <c r="C19" s="17" t="s">
        <v>104</v>
      </c>
      <c r="D19" s="115" t="s">
        <v>103</v>
      </c>
      <c r="E19" s="80"/>
      <c r="F19" s="79"/>
      <c r="G19" s="78"/>
      <c r="H19" s="77"/>
    </row>
    <row r="20" spans="1:8" ht="94.5" customHeight="1">
      <c r="A20" s="90" t="s">
        <v>102</v>
      </c>
      <c r="B20" s="91" t="s">
        <v>101</v>
      </c>
      <c r="C20" s="17" t="s">
        <v>100</v>
      </c>
      <c r="D20" s="29" t="s">
        <v>99</v>
      </c>
      <c r="E20" s="80"/>
      <c r="F20" s="79"/>
      <c r="G20" s="78"/>
      <c r="H20" s="77"/>
    </row>
    <row r="21" spans="1:8" s="112" customFormat="1">
      <c r="A21" s="114"/>
      <c r="B21" s="113"/>
      <c r="C21" s="29" t="s">
        <v>98</v>
      </c>
      <c r="D21" s="29" t="s">
        <v>98</v>
      </c>
      <c r="E21" s="66" t="s">
        <v>48</v>
      </c>
      <c r="F21" s="93">
        <v>15</v>
      </c>
      <c r="G21" s="89"/>
      <c r="H21" s="88">
        <f>F21*G21</f>
        <v>0</v>
      </c>
    </row>
    <row r="22" spans="1:8">
      <c r="A22" s="68"/>
      <c r="B22" s="81"/>
      <c r="C22" s="29" t="s">
        <v>33</v>
      </c>
      <c r="D22" s="29" t="s">
        <v>32</v>
      </c>
      <c r="E22" s="80"/>
      <c r="F22" s="79"/>
      <c r="G22" s="78"/>
      <c r="H22" s="77"/>
    </row>
    <row r="23" spans="1:8" s="69" customFormat="1" ht="47.25" customHeight="1">
      <c r="A23" s="76" t="s">
        <v>97</v>
      </c>
      <c r="B23" s="75" t="s">
        <v>30</v>
      </c>
      <c r="C23" s="74" t="s">
        <v>29</v>
      </c>
      <c r="D23" s="73" t="s">
        <v>28</v>
      </c>
      <c r="E23" s="72"/>
      <c r="F23" s="72"/>
      <c r="G23" s="111"/>
      <c r="H23" s="70"/>
    </row>
    <row r="24" spans="1:8">
      <c r="A24" s="68"/>
      <c r="B24" s="67"/>
      <c r="C24" s="29"/>
      <c r="D24" s="29"/>
      <c r="E24" s="66" t="s">
        <v>27</v>
      </c>
      <c r="F24" s="66">
        <v>1</v>
      </c>
      <c r="G24" s="110"/>
      <c r="H24" s="88">
        <f>F24*G24</f>
        <v>0</v>
      </c>
    </row>
    <row r="25" spans="1:8">
      <c r="A25" s="68"/>
      <c r="B25" s="67"/>
      <c r="C25" s="29"/>
      <c r="D25" s="29"/>
      <c r="E25" s="98"/>
      <c r="F25" s="98"/>
      <c r="G25" s="109"/>
      <c r="H25" s="108"/>
    </row>
    <row r="26" spans="1:8" ht="45">
      <c r="A26" s="61"/>
      <c r="B26" s="22"/>
      <c r="C26" s="107" t="s">
        <v>96</v>
      </c>
      <c r="D26" s="106" t="s">
        <v>95</v>
      </c>
      <c r="E26" s="64"/>
      <c r="F26" s="64"/>
      <c r="G26" s="64"/>
      <c r="H26" s="105">
        <f>SUM(H11:H25)</f>
        <v>0</v>
      </c>
    </row>
    <row r="27" spans="1:8">
      <c r="A27" s="16"/>
      <c r="B27" s="16"/>
      <c r="C27" s="1"/>
      <c r="D27" s="1"/>
      <c r="E27" s="1"/>
      <c r="F27" s="8"/>
      <c r="G27" s="8"/>
      <c r="H27" s="6"/>
    </row>
    <row r="28" spans="1:8" ht="30">
      <c r="A28" s="61" t="s">
        <v>1</v>
      </c>
      <c r="B28" s="22"/>
      <c r="C28" s="65" t="s">
        <v>20</v>
      </c>
      <c r="D28" s="64" t="s">
        <v>94</v>
      </c>
      <c r="E28" s="64"/>
      <c r="F28" s="64"/>
      <c r="G28" s="64"/>
      <c r="H28" s="104"/>
    </row>
    <row r="29" spans="1:8">
      <c r="A29" s="11"/>
      <c r="B29" s="11"/>
      <c r="C29" s="5"/>
      <c r="D29" s="5"/>
      <c r="E29" s="5"/>
      <c r="F29" s="7"/>
      <c r="G29" s="7"/>
      <c r="H29" s="7"/>
    </row>
    <row r="30" spans="1:8">
      <c r="A30" s="4"/>
      <c r="B30" s="4"/>
      <c r="C30" s="29" t="s">
        <v>93</v>
      </c>
      <c r="D30" s="29" t="s">
        <v>92</v>
      </c>
      <c r="E30" s="80"/>
      <c r="F30" s="79"/>
      <c r="G30" s="78"/>
      <c r="H30" s="77"/>
    </row>
    <row r="31" spans="1:8" s="69" customFormat="1" ht="38.25">
      <c r="A31" s="4" t="s">
        <v>91</v>
      </c>
      <c r="B31" s="75" t="s">
        <v>87</v>
      </c>
      <c r="C31" s="103" t="s">
        <v>90</v>
      </c>
      <c r="D31" s="73" t="s">
        <v>89</v>
      </c>
      <c r="E31" s="72"/>
      <c r="F31" s="72"/>
      <c r="G31" s="71"/>
      <c r="H31" s="70"/>
    </row>
    <row r="32" spans="1:8">
      <c r="A32" s="40"/>
      <c r="B32" s="102"/>
      <c r="C32" s="29"/>
      <c r="D32" s="29"/>
      <c r="E32" s="66" t="s">
        <v>27</v>
      </c>
      <c r="F32" s="66">
        <v>1</v>
      </c>
      <c r="G32" s="18"/>
      <c r="H32" s="3">
        <f>F32*G32</f>
        <v>0</v>
      </c>
    </row>
    <row r="33" spans="1:13" s="69" customFormat="1" ht="25.5">
      <c r="A33" s="23" t="s">
        <v>88</v>
      </c>
      <c r="B33" s="87" t="s">
        <v>87</v>
      </c>
      <c r="C33" s="83" t="s">
        <v>86</v>
      </c>
      <c r="D33" s="73" t="s">
        <v>85</v>
      </c>
      <c r="E33" s="72"/>
      <c r="F33" s="72"/>
      <c r="G33" s="71"/>
      <c r="H33" s="70"/>
    </row>
    <row r="34" spans="1:13">
      <c r="A34" s="27"/>
      <c r="B34" s="100"/>
      <c r="C34" s="101" t="s">
        <v>84</v>
      </c>
      <c r="D34" s="53" t="s">
        <v>83</v>
      </c>
      <c r="E34" s="66" t="s">
        <v>10</v>
      </c>
      <c r="F34" s="66">
        <v>0</v>
      </c>
      <c r="G34" s="18"/>
      <c r="H34" s="3">
        <f>F34*G34</f>
        <v>0</v>
      </c>
    </row>
    <row r="35" spans="1:13">
      <c r="A35" s="27"/>
      <c r="B35" s="100"/>
      <c r="C35" s="101" t="s">
        <v>82</v>
      </c>
      <c r="D35" s="53" t="s">
        <v>81</v>
      </c>
      <c r="E35" s="66" t="s">
        <v>10</v>
      </c>
      <c r="F35" s="66">
        <v>8</v>
      </c>
      <c r="G35" s="18"/>
      <c r="H35" s="3">
        <f>F35*G35</f>
        <v>0</v>
      </c>
    </row>
    <row r="36" spans="1:13">
      <c r="A36" s="27"/>
      <c r="B36" s="100"/>
      <c r="C36" s="101" t="s">
        <v>80</v>
      </c>
      <c r="D36" s="53" t="s">
        <v>79</v>
      </c>
      <c r="E36" s="66" t="s">
        <v>10</v>
      </c>
      <c r="F36" s="66">
        <v>2</v>
      </c>
      <c r="G36" s="18"/>
      <c r="H36" s="3">
        <f>F36*G36</f>
        <v>0</v>
      </c>
    </row>
    <row r="37" spans="1:13">
      <c r="A37" s="28"/>
      <c r="B37" s="82"/>
      <c r="C37" s="101" t="s">
        <v>78</v>
      </c>
      <c r="D37" s="53" t="s">
        <v>77</v>
      </c>
      <c r="E37" s="66" t="s">
        <v>10</v>
      </c>
      <c r="F37" s="66">
        <v>2</v>
      </c>
      <c r="G37" s="18"/>
      <c r="H37" s="3">
        <f>F37*G37</f>
        <v>0</v>
      </c>
    </row>
    <row r="38" spans="1:13">
      <c r="A38" s="27"/>
      <c r="B38" s="100"/>
      <c r="C38" s="99"/>
      <c r="D38" s="54"/>
      <c r="E38" s="98"/>
      <c r="F38" s="98"/>
      <c r="G38" s="78"/>
      <c r="H38" s="77"/>
    </row>
    <row r="39" spans="1:13">
      <c r="A39" s="11"/>
      <c r="B39" s="11"/>
      <c r="C39" s="5"/>
      <c r="D39" s="5"/>
      <c r="E39" s="5"/>
      <c r="F39" s="7"/>
      <c r="G39" s="7"/>
      <c r="H39" s="7"/>
    </row>
    <row r="40" spans="1:13" ht="25.5">
      <c r="A40" s="23"/>
      <c r="B40" s="23"/>
      <c r="C40" s="17" t="s">
        <v>76</v>
      </c>
      <c r="D40" s="29" t="s">
        <v>75</v>
      </c>
      <c r="E40" s="80"/>
      <c r="F40" s="79"/>
      <c r="G40" s="78"/>
      <c r="H40" s="77"/>
    </row>
    <row r="41" spans="1:13" ht="178.5" customHeight="1">
      <c r="A41" s="4" t="s">
        <v>74</v>
      </c>
      <c r="B41" s="91">
        <v>3.4</v>
      </c>
      <c r="C41" s="17" t="s">
        <v>73</v>
      </c>
      <c r="D41" s="20" t="s">
        <v>72</v>
      </c>
      <c r="E41" s="97"/>
      <c r="F41" s="77"/>
      <c r="G41" s="18"/>
      <c r="H41" s="3"/>
    </row>
    <row r="42" spans="1:13">
      <c r="A42" s="28"/>
      <c r="B42" s="82"/>
      <c r="C42" s="96" t="s">
        <v>71</v>
      </c>
      <c r="D42" s="96" t="s">
        <v>71</v>
      </c>
      <c r="E42" s="66" t="s">
        <v>48</v>
      </c>
      <c r="F42" s="93">
        <v>40</v>
      </c>
      <c r="G42" s="18"/>
      <c r="H42" s="3">
        <f>F42*G42</f>
        <v>0</v>
      </c>
    </row>
    <row r="43" spans="1:13">
      <c r="A43" s="28"/>
      <c r="B43" s="82"/>
      <c r="C43" s="96" t="s">
        <v>70</v>
      </c>
      <c r="D43" s="96" t="s">
        <v>70</v>
      </c>
      <c r="E43" s="66" t="s">
        <v>48</v>
      </c>
      <c r="F43" s="93">
        <v>20</v>
      </c>
      <c r="G43" s="18"/>
      <c r="H43" s="3">
        <f>F43*G43</f>
        <v>0</v>
      </c>
    </row>
    <row r="44" spans="1:13" s="69" customFormat="1" ht="142.5" customHeight="1">
      <c r="A44" s="4" t="s">
        <v>69</v>
      </c>
      <c r="B44" s="84" t="s">
        <v>68</v>
      </c>
      <c r="C44" s="83" t="s">
        <v>67</v>
      </c>
      <c r="D44" s="95" t="s">
        <v>66</v>
      </c>
      <c r="E44" s="72"/>
      <c r="F44" s="72"/>
      <c r="G44" s="71"/>
      <c r="H44" s="70"/>
    </row>
    <row r="45" spans="1:13">
      <c r="A45" s="28"/>
      <c r="B45" s="82"/>
      <c r="C45" s="29"/>
      <c r="D45" s="29"/>
      <c r="E45" s="66" t="s">
        <v>10</v>
      </c>
      <c r="F45" s="93">
        <v>8</v>
      </c>
      <c r="G45" s="18"/>
      <c r="H45" s="3">
        <f>F45*G45</f>
        <v>0</v>
      </c>
      <c r="M45" s="94"/>
    </row>
    <row r="46" spans="1:13" s="69" customFormat="1" ht="68.25" customHeight="1">
      <c r="A46" s="4" t="s">
        <v>65</v>
      </c>
      <c r="B46" s="84" t="s">
        <v>61</v>
      </c>
      <c r="C46" s="83" t="s">
        <v>64</v>
      </c>
      <c r="D46" s="73" t="s">
        <v>63</v>
      </c>
      <c r="E46" s="72"/>
      <c r="F46" s="72"/>
      <c r="G46" s="71"/>
      <c r="H46" s="70"/>
    </row>
    <row r="47" spans="1:13">
      <c r="A47" s="28"/>
      <c r="B47" s="82"/>
      <c r="C47" s="29"/>
      <c r="D47" s="29"/>
      <c r="E47" s="66" t="s">
        <v>10</v>
      </c>
      <c r="F47" s="93">
        <v>2</v>
      </c>
      <c r="G47" s="18"/>
      <c r="H47" s="3">
        <f>F47*G47</f>
        <v>0</v>
      </c>
    </row>
    <row r="48" spans="1:13" s="69" customFormat="1" ht="65.25" customHeight="1">
      <c r="A48" s="4" t="s">
        <v>62</v>
      </c>
      <c r="B48" s="84" t="s">
        <v>61</v>
      </c>
      <c r="C48" s="83" t="s">
        <v>60</v>
      </c>
      <c r="D48" s="92" t="s">
        <v>59</v>
      </c>
      <c r="E48" s="72"/>
      <c r="F48" s="72"/>
      <c r="G48" s="71"/>
      <c r="H48" s="70"/>
    </row>
    <row r="49" spans="1:8">
      <c r="A49" s="28"/>
      <c r="B49" s="82"/>
      <c r="C49" s="29"/>
      <c r="D49" s="29"/>
      <c r="E49" s="66" t="s">
        <v>10</v>
      </c>
      <c r="F49" s="66">
        <v>2</v>
      </c>
      <c r="G49" s="18"/>
      <c r="H49" s="3">
        <f>F49*G49</f>
        <v>0</v>
      </c>
    </row>
    <row r="50" spans="1:8" s="69" customFormat="1" ht="63.75">
      <c r="A50" s="4" t="s">
        <v>58</v>
      </c>
      <c r="B50" s="84" t="s">
        <v>36</v>
      </c>
      <c r="C50" s="83" t="s">
        <v>57</v>
      </c>
      <c r="D50" s="92" t="s">
        <v>56</v>
      </c>
      <c r="E50" s="72"/>
      <c r="F50" s="72"/>
      <c r="G50" s="71"/>
      <c r="H50" s="70"/>
    </row>
    <row r="51" spans="1:8">
      <c r="A51" s="28"/>
      <c r="B51" s="82"/>
      <c r="C51" s="29"/>
      <c r="D51" s="29"/>
      <c r="E51" s="66" t="s">
        <v>48</v>
      </c>
      <c r="F51" s="66">
        <v>5</v>
      </c>
      <c r="G51" s="18"/>
      <c r="H51" s="3">
        <f>F51*G51</f>
        <v>0</v>
      </c>
    </row>
    <row r="52" spans="1:8" s="69" customFormat="1" ht="51">
      <c r="A52" s="4" t="s">
        <v>55</v>
      </c>
      <c r="B52" s="84" t="s">
        <v>36</v>
      </c>
      <c r="C52" s="83" t="s">
        <v>54</v>
      </c>
      <c r="D52" s="73" t="s">
        <v>53</v>
      </c>
      <c r="E52" s="72"/>
      <c r="F52" s="72"/>
      <c r="G52" s="71"/>
      <c r="H52" s="70"/>
    </row>
    <row r="53" spans="1:8">
      <c r="A53" s="28"/>
      <c r="B53" s="82"/>
      <c r="C53" s="29"/>
      <c r="D53" s="29"/>
      <c r="E53" s="66" t="s">
        <v>48</v>
      </c>
      <c r="F53" s="66">
        <v>15</v>
      </c>
      <c r="G53" s="18"/>
      <c r="H53" s="3">
        <f>F53*G53</f>
        <v>0</v>
      </c>
    </row>
    <row r="54" spans="1:8" ht="25.5">
      <c r="A54" s="4" t="s">
        <v>52</v>
      </c>
      <c r="B54" s="91">
        <v>3.8</v>
      </c>
      <c r="C54" s="17" t="s">
        <v>51</v>
      </c>
      <c r="D54" s="29" t="s">
        <v>50</v>
      </c>
      <c r="E54" s="80"/>
      <c r="F54" s="79"/>
      <c r="G54" s="78"/>
      <c r="H54" s="77"/>
    </row>
    <row r="55" spans="1:8">
      <c r="A55" s="90"/>
      <c r="B55" s="4"/>
      <c r="C55" s="29" t="s">
        <v>49</v>
      </c>
      <c r="D55" s="29" t="s">
        <v>49</v>
      </c>
      <c r="E55" s="66" t="s">
        <v>48</v>
      </c>
      <c r="F55" s="66">
        <v>15</v>
      </c>
      <c r="G55" s="89"/>
      <c r="H55" s="88">
        <f>F55*G55</f>
        <v>0</v>
      </c>
    </row>
    <row r="56" spans="1:8" s="69" customFormat="1" ht="96" customHeight="1">
      <c r="A56" s="4" t="s">
        <v>47</v>
      </c>
      <c r="B56" s="84" t="s">
        <v>36</v>
      </c>
      <c r="C56" s="83" t="s">
        <v>46</v>
      </c>
      <c r="D56" s="54" t="s">
        <v>45</v>
      </c>
      <c r="E56" s="72"/>
      <c r="F56" s="72"/>
      <c r="G56" s="71"/>
      <c r="H56" s="70"/>
    </row>
    <row r="57" spans="1:8">
      <c r="A57" s="28"/>
      <c r="B57" s="82"/>
      <c r="C57" s="29"/>
      <c r="D57" s="29"/>
      <c r="E57" s="66" t="s">
        <v>44</v>
      </c>
      <c r="F57" s="66">
        <v>1</v>
      </c>
      <c r="G57" s="18"/>
      <c r="H57" s="3">
        <f>F57*G57</f>
        <v>0</v>
      </c>
    </row>
    <row r="58" spans="1:8" s="69" customFormat="1" ht="96.75" customHeight="1">
      <c r="A58" s="23" t="s">
        <v>43</v>
      </c>
      <c r="B58" s="87" t="s">
        <v>36</v>
      </c>
      <c r="C58" s="83" t="s">
        <v>42</v>
      </c>
      <c r="D58" s="54" t="s">
        <v>41</v>
      </c>
      <c r="E58" s="72"/>
      <c r="F58" s="72"/>
      <c r="G58" s="71"/>
      <c r="H58" s="70"/>
    </row>
    <row r="59" spans="1:8">
      <c r="A59" s="28"/>
      <c r="B59" s="82"/>
      <c r="C59" s="29"/>
      <c r="D59" s="29"/>
      <c r="E59" s="66" t="s">
        <v>10</v>
      </c>
      <c r="F59" s="66">
        <v>1</v>
      </c>
      <c r="G59" s="18"/>
      <c r="H59" s="3">
        <f>F59*G59</f>
        <v>0</v>
      </c>
    </row>
    <row r="60" spans="1:8" s="69" customFormat="1" ht="87" customHeight="1">
      <c r="A60" s="4" t="s">
        <v>40</v>
      </c>
      <c r="B60" s="84" t="s">
        <v>36</v>
      </c>
      <c r="C60" s="86" t="s">
        <v>39</v>
      </c>
      <c r="D60" s="54" t="s">
        <v>38</v>
      </c>
      <c r="E60" s="72"/>
      <c r="F60" s="72"/>
      <c r="G60" s="71"/>
      <c r="H60" s="70"/>
    </row>
    <row r="61" spans="1:8">
      <c r="A61" s="28"/>
      <c r="B61" s="82"/>
      <c r="C61" s="85"/>
      <c r="D61" s="29"/>
      <c r="E61" s="66" t="s">
        <v>10</v>
      </c>
      <c r="F61" s="66">
        <v>1</v>
      </c>
      <c r="G61" s="18"/>
      <c r="H61" s="3">
        <f>F61*G61</f>
        <v>0</v>
      </c>
    </row>
    <row r="62" spans="1:8" s="69" customFormat="1" ht="38.25">
      <c r="A62" s="4" t="s">
        <v>37</v>
      </c>
      <c r="B62" s="84" t="s">
        <v>36</v>
      </c>
      <c r="C62" s="83" t="s">
        <v>35</v>
      </c>
      <c r="D62" s="73" t="s">
        <v>34</v>
      </c>
      <c r="E62" s="72"/>
      <c r="F62" s="72"/>
      <c r="G62" s="71"/>
      <c r="H62" s="70"/>
    </row>
    <row r="63" spans="1:8">
      <c r="A63" s="28"/>
      <c r="B63" s="82"/>
      <c r="C63" s="29"/>
      <c r="D63" s="29"/>
      <c r="E63" s="66" t="s">
        <v>27</v>
      </c>
      <c r="F63" s="66">
        <v>1</v>
      </c>
      <c r="G63" s="18"/>
      <c r="H63" s="3">
        <f>F63*G63</f>
        <v>0</v>
      </c>
    </row>
    <row r="64" spans="1:8">
      <c r="A64" s="68"/>
      <c r="B64" s="81"/>
      <c r="C64" s="29" t="s">
        <v>33</v>
      </c>
      <c r="D64" s="29" t="s">
        <v>32</v>
      </c>
      <c r="E64" s="80"/>
      <c r="F64" s="79"/>
      <c r="G64" s="78"/>
      <c r="H64" s="77"/>
    </row>
    <row r="65" spans="1:12" s="69" customFormat="1" ht="38.25">
      <c r="A65" s="76" t="s">
        <v>31</v>
      </c>
      <c r="B65" s="75" t="s">
        <v>30</v>
      </c>
      <c r="C65" s="74" t="s">
        <v>29</v>
      </c>
      <c r="D65" s="73" t="s">
        <v>28</v>
      </c>
      <c r="E65" s="72"/>
      <c r="F65" s="72"/>
      <c r="G65" s="71"/>
      <c r="H65" s="70"/>
    </row>
    <row r="66" spans="1:12">
      <c r="A66" s="68"/>
      <c r="B66" s="67"/>
      <c r="C66" s="29"/>
      <c r="D66" s="29"/>
      <c r="E66" s="66" t="s">
        <v>27</v>
      </c>
      <c r="F66" s="66">
        <v>1</v>
      </c>
      <c r="G66" s="18"/>
      <c r="H66" s="3">
        <f>F66*G66</f>
        <v>0</v>
      </c>
    </row>
    <row r="67" spans="1:12">
      <c r="A67" s="16"/>
      <c r="B67" s="16"/>
      <c r="C67" s="1"/>
      <c r="D67" s="1"/>
      <c r="E67" s="1"/>
      <c r="F67" s="8"/>
      <c r="G67" s="8"/>
      <c r="H67" s="6"/>
    </row>
    <row r="68" spans="1:12" ht="45">
      <c r="A68" s="61" t="s">
        <v>1</v>
      </c>
      <c r="B68" s="22"/>
      <c r="C68" s="65" t="s">
        <v>26</v>
      </c>
      <c r="D68" s="63" t="s">
        <v>25</v>
      </c>
      <c r="E68" s="64"/>
      <c r="F68" s="64"/>
      <c r="G68" s="64"/>
      <c r="H68" s="63">
        <f>SUM(H28:H67)</f>
        <v>0</v>
      </c>
    </row>
    <row r="69" spans="1:12">
      <c r="A69" s="16"/>
      <c r="B69" s="16"/>
      <c r="C69" s="1"/>
      <c r="D69" s="1"/>
      <c r="E69" s="1"/>
      <c r="F69" s="8"/>
      <c r="G69" s="8"/>
      <c r="H69" s="6"/>
    </row>
    <row r="70" spans="1:12">
      <c r="A70"/>
      <c r="B70" s="345" t="s">
        <v>24</v>
      </c>
      <c r="C70" s="346"/>
      <c r="D70" s="346"/>
      <c r="E70" s="346"/>
      <c r="F70" s="346"/>
      <c r="G70" s="346"/>
      <c r="H70" s="347"/>
    </row>
    <row r="71" spans="1:12">
      <c r="A71" s="11"/>
      <c r="B71" s="11"/>
      <c r="C71" s="5"/>
      <c r="D71" s="5"/>
      <c r="E71" s="5"/>
      <c r="F71" s="7"/>
      <c r="G71" s="7"/>
      <c r="H71" s="7"/>
    </row>
    <row r="72" spans="1:12">
      <c r="A72" s="33"/>
      <c r="B72" s="46" t="s">
        <v>23</v>
      </c>
      <c r="C72" s="340" t="s">
        <v>22</v>
      </c>
      <c r="D72" s="341"/>
      <c r="E72" s="341"/>
      <c r="F72" s="342"/>
      <c r="G72" s="252"/>
      <c r="H72" s="253">
        <f>H26</f>
        <v>0</v>
      </c>
    </row>
    <row r="73" spans="1:12" ht="15.75" thickBot="1">
      <c r="A73" s="33"/>
      <c r="B73" s="46" t="s">
        <v>21</v>
      </c>
      <c r="C73" s="340" t="s">
        <v>20</v>
      </c>
      <c r="D73" s="341"/>
      <c r="E73" s="341"/>
      <c r="F73" s="342"/>
      <c r="G73" s="255"/>
      <c r="H73" s="254">
        <f>H68</f>
        <v>0</v>
      </c>
    </row>
    <row r="74" spans="1:12" ht="30.75" customHeight="1" thickBot="1">
      <c r="A74" s="34"/>
      <c r="B74" s="343" t="s">
        <v>19</v>
      </c>
      <c r="C74" s="344"/>
      <c r="D74" s="344"/>
      <c r="E74" s="344"/>
      <c r="F74" s="359"/>
      <c r="G74" s="256"/>
      <c r="H74" s="257">
        <f>SUM(H72:I73)</f>
        <v>0</v>
      </c>
      <c r="I74">
        <v>1481</v>
      </c>
      <c r="K74" s="353"/>
      <c r="L74" s="354"/>
    </row>
    <row r="75" spans="1:12">
      <c r="A75" s="15"/>
      <c r="B75" s="15"/>
      <c r="C75" s="333"/>
      <c r="D75" s="333"/>
      <c r="E75" s="333"/>
      <c r="F75" s="333"/>
      <c r="G75" s="334"/>
      <c r="H75" s="355"/>
    </row>
  </sheetData>
  <mergeCells count="9">
    <mergeCell ref="K74:L74"/>
    <mergeCell ref="C75:F75"/>
    <mergeCell ref="G75:H75"/>
    <mergeCell ref="A2:G2"/>
    <mergeCell ref="A3:H3"/>
    <mergeCell ref="B74:F74"/>
    <mergeCell ref="B70:H70"/>
    <mergeCell ref="C72:F72"/>
    <mergeCell ref="C73:F73"/>
  </mergeCells>
  <pageMargins left="0.7" right="0.7" top="0.75" bottom="0.75" header="0.3" footer="0.3"/>
  <pageSetup paperSize="9" scale="67" fitToHeight="0" orientation="portrait" r:id="rId1"/>
  <rowBreaks count="2" manualBreakCount="2">
    <brk id="39" max="7" man="1"/>
    <brk id="63"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74"/>
  <sheetViews>
    <sheetView view="pageBreakPreview" zoomScale="85" zoomScaleNormal="70" zoomScaleSheetLayoutView="85" workbookViewId="0">
      <selection activeCell="J4" sqref="J4:K4"/>
    </sheetView>
  </sheetViews>
  <sheetFormatPr defaultColWidth="9.140625" defaultRowHeight="12.75"/>
  <cols>
    <col min="1" max="1" width="9.140625" style="150"/>
    <col min="2" max="2" width="7.28515625" style="150" customWidth="1"/>
    <col min="3" max="3" width="9.140625" style="151"/>
    <col min="4" max="4" width="30.85546875" style="150" customWidth="1"/>
    <col min="5" max="5" width="8" style="150" customWidth="1"/>
    <col min="6" max="6" width="30.7109375" style="150" customWidth="1"/>
    <col min="7" max="7" width="7.85546875" style="150" customWidth="1"/>
    <col min="8" max="8" width="6.7109375" style="150" customWidth="1"/>
    <col min="9" max="9" width="9.140625" style="150"/>
    <col min="10" max="10" width="12.5703125" style="150" customWidth="1"/>
    <col min="11" max="11" width="16.42578125" style="150" customWidth="1"/>
    <col min="12" max="16384" width="9.140625" style="150"/>
  </cols>
  <sheetData>
    <row r="1" spans="2:11" ht="12.75" customHeight="1">
      <c r="B1" s="198"/>
      <c r="C1" s="197"/>
      <c r="D1" s="196"/>
      <c r="E1" s="196"/>
      <c r="F1" s="196"/>
      <c r="G1" s="196"/>
      <c r="H1" s="196"/>
      <c r="I1" s="195"/>
      <c r="J1" s="195"/>
      <c r="K1" s="195"/>
    </row>
    <row r="2" spans="2:11" ht="41.25" customHeight="1">
      <c r="B2" s="379" t="s">
        <v>246</v>
      </c>
      <c r="C2" s="379"/>
      <c r="D2" s="379"/>
      <c r="E2" s="379"/>
      <c r="F2" s="379"/>
      <c r="G2" s="379"/>
      <c r="H2" s="379"/>
      <c r="I2" s="379"/>
      <c r="J2" s="379"/>
      <c r="K2" s="379"/>
    </row>
    <row r="3" spans="2:11" ht="22.5" customHeight="1">
      <c r="B3" s="425" t="s">
        <v>245</v>
      </c>
      <c r="C3" s="426"/>
      <c r="D3" s="426"/>
      <c r="E3" s="426"/>
      <c r="F3" s="426"/>
      <c r="G3" s="426"/>
      <c r="H3" s="426"/>
      <c r="I3" s="426"/>
      <c r="J3" s="426"/>
      <c r="K3" s="427"/>
    </row>
    <row r="4" spans="2:11" ht="120">
      <c r="B4" s="193" t="s">
        <v>244</v>
      </c>
      <c r="C4" s="193" t="s">
        <v>243</v>
      </c>
      <c r="D4" s="403" t="s">
        <v>7</v>
      </c>
      <c r="E4" s="404"/>
      <c r="F4" s="403" t="s">
        <v>126</v>
      </c>
      <c r="G4" s="404"/>
      <c r="H4" s="193" t="s">
        <v>242</v>
      </c>
      <c r="I4" s="194" t="s">
        <v>241</v>
      </c>
      <c r="J4" s="319" t="s">
        <v>436</v>
      </c>
      <c r="K4" s="320" t="s">
        <v>437</v>
      </c>
    </row>
    <row r="5" spans="2:11">
      <c r="B5" s="192"/>
      <c r="C5" s="191"/>
      <c r="D5" s="190"/>
      <c r="E5" s="190"/>
      <c r="F5" s="190"/>
      <c r="G5" s="190"/>
      <c r="H5" s="190"/>
      <c r="I5" s="189"/>
      <c r="J5" s="189"/>
      <c r="K5" s="188"/>
    </row>
    <row r="6" spans="2:11" ht="33.75" customHeight="1">
      <c r="B6" s="167" t="s">
        <v>240</v>
      </c>
      <c r="C6" s="166"/>
      <c r="D6" s="414" t="s">
        <v>239</v>
      </c>
      <c r="E6" s="424"/>
      <c r="F6" s="414" t="s">
        <v>238</v>
      </c>
      <c r="G6" s="415"/>
      <c r="H6" s="179"/>
      <c r="I6" s="178"/>
      <c r="J6" s="178"/>
      <c r="K6" s="178"/>
    </row>
    <row r="7" spans="2:11" ht="158.25" customHeight="1">
      <c r="B7" s="429" t="s">
        <v>237</v>
      </c>
      <c r="C7" s="432"/>
      <c r="D7" s="428" t="s">
        <v>236</v>
      </c>
      <c r="E7" s="428"/>
      <c r="F7" s="401" t="s">
        <v>235</v>
      </c>
      <c r="G7" s="402"/>
      <c r="H7" s="435" t="s">
        <v>201</v>
      </c>
      <c r="I7" s="436">
        <v>1</v>
      </c>
      <c r="J7" s="418"/>
      <c r="K7" s="421">
        <f>+J7*I7</f>
        <v>0</v>
      </c>
    </row>
    <row r="8" spans="2:11">
      <c r="B8" s="430"/>
      <c r="C8" s="433"/>
      <c r="D8" s="186" t="s">
        <v>234</v>
      </c>
      <c r="E8" s="185">
        <v>1</v>
      </c>
      <c r="F8" s="168" t="s">
        <v>233</v>
      </c>
      <c r="G8" s="185">
        <v>1</v>
      </c>
      <c r="H8" s="435"/>
      <c r="I8" s="436"/>
      <c r="J8" s="419"/>
      <c r="K8" s="422"/>
    </row>
    <row r="9" spans="2:11" ht="25.5">
      <c r="B9" s="430"/>
      <c r="C9" s="433"/>
      <c r="D9" s="186" t="s">
        <v>232</v>
      </c>
      <c r="E9" s="185">
        <v>4</v>
      </c>
      <c r="F9" s="187" t="s">
        <v>231</v>
      </c>
      <c r="G9" s="185">
        <v>4</v>
      </c>
      <c r="H9" s="435"/>
      <c r="I9" s="436"/>
      <c r="J9" s="419"/>
      <c r="K9" s="422"/>
    </row>
    <row r="10" spans="2:11">
      <c r="B10" s="431"/>
      <c r="C10" s="434"/>
      <c r="D10" s="186" t="s">
        <v>230</v>
      </c>
      <c r="E10" s="185">
        <v>2</v>
      </c>
      <c r="F10" s="168" t="s">
        <v>229</v>
      </c>
      <c r="G10" s="185">
        <v>2</v>
      </c>
      <c r="H10" s="435"/>
      <c r="I10" s="436"/>
      <c r="J10" s="420"/>
      <c r="K10" s="423"/>
    </row>
    <row r="11" spans="2:11" ht="63.75" customHeight="1">
      <c r="B11" s="184" t="s">
        <v>228</v>
      </c>
      <c r="C11" s="183"/>
      <c r="D11" s="428" t="s">
        <v>227</v>
      </c>
      <c r="E11" s="428"/>
      <c r="F11" s="405" t="s">
        <v>226</v>
      </c>
      <c r="G11" s="402"/>
      <c r="H11" s="176" t="s">
        <v>201</v>
      </c>
      <c r="I11" s="182">
        <v>1</v>
      </c>
      <c r="J11" s="181"/>
      <c r="K11" s="180">
        <f>+J11*I11</f>
        <v>0</v>
      </c>
    </row>
    <row r="12" spans="2:11" ht="30" customHeight="1">
      <c r="D12" s="396" t="s">
        <v>225</v>
      </c>
      <c r="E12" s="396"/>
      <c r="F12" s="396" t="s">
        <v>224</v>
      </c>
      <c r="G12" s="396"/>
      <c r="H12" s="366">
        <f>+SUM(K7:K11)</f>
        <v>0</v>
      </c>
      <c r="I12" s="367"/>
      <c r="J12" s="367"/>
      <c r="K12" s="367"/>
    </row>
    <row r="15" spans="2:11" ht="33" customHeight="1">
      <c r="B15" s="167" t="s">
        <v>223</v>
      </c>
      <c r="C15" s="166"/>
      <c r="D15" s="414" t="s">
        <v>222</v>
      </c>
      <c r="E15" s="424"/>
      <c r="F15" s="414" t="s">
        <v>221</v>
      </c>
      <c r="G15" s="415"/>
      <c r="H15" s="179"/>
      <c r="I15" s="178"/>
      <c r="J15" s="178"/>
      <c r="K15" s="178"/>
    </row>
    <row r="16" spans="2:11" ht="116.25" customHeight="1">
      <c r="B16" s="261"/>
      <c r="C16" s="262"/>
      <c r="D16" s="377" t="s">
        <v>339</v>
      </c>
      <c r="E16" s="378"/>
      <c r="F16" s="377" t="s">
        <v>340</v>
      </c>
      <c r="G16" s="378"/>
      <c r="H16" s="179"/>
      <c r="I16" s="178"/>
      <c r="J16" s="178"/>
      <c r="K16" s="178"/>
    </row>
    <row r="17" spans="2:11" ht="81.75" customHeight="1">
      <c r="B17" s="360" t="s">
        <v>220</v>
      </c>
      <c r="C17" s="437" t="s">
        <v>343</v>
      </c>
      <c r="D17" s="377" t="s">
        <v>341</v>
      </c>
      <c r="E17" s="378"/>
      <c r="F17" s="440" t="s">
        <v>342</v>
      </c>
      <c r="G17" s="441"/>
      <c r="H17" s="411"/>
      <c r="I17" s="412"/>
      <c r="J17" s="412"/>
      <c r="K17" s="413"/>
    </row>
    <row r="18" spans="2:11">
      <c r="B18" s="361"/>
      <c r="C18" s="373"/>
      <c r="D18" s="406" t="s">
        <v>218</v>
      </c>
      <c r="E18" s="407"/>
      <c r="F18" s="406" t="s">
        <v>218</v>
      </c>
      <c r="G18" s="407"/>
      <c r="H18" s="163" t="s">
        <v>153</v>
      </c>
      <c r="I18" s="162">
        <v>6</v>
      </c>
      <c r="J18" s="162"/>
      <c r="K18" s="161">
        <f>+J18*I18</f>
        <v>0</v>
      </c>
    </row>
    <row r="19" spans="2:11">
      <c r="B19" s="361"/>
      <c r="C19" s="373"/>
      <c r="D19" s="406" t="s">
        <v>217</v>
      </c>
      <c r="E19" s="407"/>
      <c r="F19" s="406" t="s">
        <v>217</v>
      </c>
      <c r="G19" s="407"/>
      <c r="H19" s="163" t="s">
        <v>153</v>
      </c>
      <c r="I19" s="162">
        <v>4</v>
      </c>
      <c r="J19" s="162"/>
      <c r="K19" s="161">
        <f>+J19*I19</f>
        <v>0</v>
      </c>
    </row>
    <row r="20" spans="2:11" ht="29.25" customHeight="1">
      <c r="B20" s="360" t="s">
        <v>219</v>
      </c>
      <c r="C20" s="372" t="s">
        <v>346</v>
      </c>
      <c r="D20" s="377" t="s">
        <v>344</v>
      </c>
      <c r="E20" s="378"/>
      <c r="F20" s="393" t="s">
        <v>345</v>
      </c>
      <c r="G20" s="408"/>
      <c r="H20" s="411"/>
      <c r="I20" s="412"/>
      <c r="J20" s="412"/>
      <c r="K20" s="413"/>
    </row>
    <row r="21" spans="2:11">
      <c r="B21" s="361"/>
      <c r="C21" s="373"/>
      <c r="D21" s="406" t="s">
        <v>218</v>
      </c>
      <c r="E21" s="407"/>
      <c r="F21" s="406" t="s">
        <v>218</v>
      </c>
      <c r="G21" s="407"/>
      <c r="H21" s="163" t="s">
        <v>153</v>
      </c>
      <c r="I21" s="168">
        <v>5</v>
      </c>
      <c r="J21" s="162"/>
      <c r="K21" s="168">
        <f>+J21*I21</f>
        <v>0</v>
      </c>
    </row>
    <row r="22" spans="2:11">
      <c r="B22" s="361"/>
      <c r="C22" s="373"/>
      <c r="D22" s="406" t="s">
        <v>217</v>
      </c>
      <c r="E22" s="407"/>
      <c r="F22" s="406" t="s">
        <v>217</v>
      </c>
      <c r="G22" s="407"/>
      <c r="H22" s="163" t="s">
        <v>153</v>
      </c>
      <c r="I22" s="168">
        <v>4</v>
      </c>
      <c r="J22" s="162"/>
      <c r="K22" s="168">
        <f>+J22*I22</f>
        <v>0</v>
      </c>
    </row>
    <row r="23" spans="2:11" ht="27.75" customHeight="1">
      <c r="B23" s="360" t="s">
        <v>216</v>
      </c>
      <c r="C23" s="372" t="s">
        <v>349</v>
      </c>
      <c r="D23" s="377" t="s">
        <v>347</v>
      </c>
      <c r="E23" s="378"/>
      <c r="F23" s="369" t="s">
        <v>348</v>
      </c>
      <c r="G23" s="369"/>
      <c r="H23" s="411"/>
      <c r="I23" s="412"/>
      <c r="J23" s="412"/>
      <c r="K23" s="413"/>
    </row>
    <row r="24" spans="2:11" ht="25.5">
      <c r="B24" s="362"/>
      <c r="C24" s="374"/>
      <c r="D24" s="406" t="s">
        <v>215</v>
      </c>
      <c r="E24" s="407"/>
      <c r="F24" s="406" t="s">
        <v>215</v>
      </c>
      <c r="G24" s="407"/>
      <c r="H24" s="169" t="s">
        <v>168</v>
      </c>
      <c r="I24" s="168">
        <v>2</v>
      </c>
      <c r="J24" s="168"/>
      <c r="K24" s="168">
        <f>+J24*I24</f>
        <v>0</v>
      </c>
    </row>
    <row r="25" spans="2:11" ht="25.5">
      <c r="B25" s="177" t="s">
        <v>214</v>
      </c>
      <c r="C25" s="164" t="s">
        <v>350</v>
      </c>
      <c r="D25" s="389" t="s">
        <v>374</v>
      </c>
      <c r="E25" s="390"/>
      <c r="F25" s="391" t="s">
        <v>213</v>
      </c>
      <c r="G25" s="392"/>
      <c r="H25" s="176" t="s">
        <v>201</v>
      </c>
      <c r="I25" s="168">
        <v>1</v>
      </c>
      <c r="J25" s="162"/>
      <c r="K25" s="161">
        <f>+J25*I25</f>
        <v>0</v>
      </c>
    </row>
    <row r="26" spans="2:11" ht="36.75" customHeight="1">
      <c r="D26" s="396" t="s">
        <v>212</v>
      </c>
      <c r="E26" s="396"/>
      <c r="F26" s="396" t="s">
        <v>211</v>
      </c>
      <c r="G26" s="396"/>
      <c r="H26" s="366">
        <f>+SUM(K17:K25)</f>
        <v>0</v>
      </c>
      <c r="I26" s="367"/>
      <c r="J26" s="367"/>
      <c r="K26" s="367"/>
    </row>
    <row r="29" spans="2:11" ht="31.5" customHeight="1">
      <c r="B29" s="167" t="s">
        <v>210</v>
      </c>
      <c r="C29" s="166"/>
      <c r="D29" s="414" t="s">
        <v>209</v>
      </c>
      <c r="E29" s="424"/>
      <c r="F29" s="414" t="s">
        <v>208</v>
      </c>
      <c r="G29" s="415"/>
      <c r="H29" s="416"/>
      <c r="I29" s="416"/>
      <c r="J29" s="416"/>
      <c r="K29" s="417"/>
    </row>
    <row r="30" spans="2:11" ht="117" customHeight="1">
      <c r="B30" s="261"/>
      <c r="C30" s="262"/>
      <c r="D30" s="377" t="s">
        <v>351</v>
      </c>
      <c r="E30" s="378"/>
      <c r="F30" s="377" t="s">
        <v>352</v>
      </c>
      <c r="G30" s="378"/>
      <c r="H30" s="259"/>
      <c r="I30" s="259"/>
      <c r="J30" s="259"/>
      <c r="K30" s="260"/>
    </row>
    <row r="31" spans="2:11" ht="87.75" customHeight="1">
      <c r="B31" s="397" t="s">
        <v>207</v>
      </c>
      <c r="C31" s="372" t="s">
        <v>353</v>
      </c>
      <c r="D31" s="389" t="s">
        <v>354</v>
      </c>
      <c r="E31" s="390"/>
      <c r="F31" s="393" t="s">
        <v>355</v>
      </c>
      <c r="G31" s="408"/>
      <c r="H31" s="384"/>
      <c r="I31" s="384"/>
      <c r="J31" s="384"/>
      <c r="K31" s="384"/>
    </row>
    <row r="32" spans="2:11">
      <c r="B32" s="398"/>
      <c r="C32" s="373"/>
      <c r="D32" s="377" t="s">
        <v>206</v>
      </c>
      <c r="E32" s="378"/>
      <c r="F32" s="377" t="s">
        <v>206</v>
      </c>
      <c r="G32" s="378"/>
      <c r="H32" s="163" t="s">
        <v>153</v>
      </c>
      <c r="I32" s="161">
        <v>4</v>
      </c>
      <c r="J32" s="162"/>
      <c r="K32" s="161">
        <f>+J32*I32</f>
        <v>0</v>
      </c>
    </row>
    <row r="33" spans="2:11">
      <c r="B33" s="398"/>
      <c r="C33" s="373"/>
      <c r="D33" s="377" t="s">
        <v>205</v>
      </c>
      <c r="E33" s="378"/>
      <c r="F33" s="377" t="s">
        <v>205</v>
      </c>
      <c r="G33" s="378"/>
      <c r="H33" s="163" t="s">
        <v>153</v>
      </c>
      <c r="I33" s="161">
        <v>6</v>
      </c>
      <c r="J33" s="162"/>
      <c r="K33" s="161">
        <f>+J33*I33</f>
        <v>0</v>
      </c>
    </row>
    <row r="34" spans="2:11" ht="30" customHeight="1">
      <c r="B34" s="177" t="s">
        <v>204</v>
      </c>
      <c r="C34" s="258" t="s">
        <v>356</v>
      </c>
      <c r="D34" s="389" t="s">
        <v>357</v>
      </c>
      <c r="E34" s="390"/>
      <c r="F34" s="385" t="s">
        <v>358</v>
      </c>
      <c r="G34" s="386"/>
      <c r="H34" s="169" t="s">
        <v>168</v>
      </c>
      <c r="I34" s="168">
        <v>4</v>
      </c>
      <c r="J34" s="162"/>
      <c r="K34" s="161">
        <f>+J34*I34</f>
        <v>0</v>
      </c>
    </row>
    <row r="35" spans="2:11" ht="31.5" customHeight="1">
      <c r="B35" s="177" t="s">
        <v>203</v>
      </c>
      <c r="C35" s="164" t="s">
        <v>359</v>
      </c>
      <c r="D35" s="389" t="s">
        <v>375</v>
      </c>
      <c r="E35" s="390"/>
      <c r="F35" s="391" t="s">
        <v>202</v>
      </c>
      <c r="G35" s="392"/>
      <c r="H35" s="176" t="s">
        <v>201</v>
      </c>
      <c r="I35" s="168">
        <v>1</v>
      </c>
      <c r="J35" s="162"/>
      <c r="K35" s="161">
        <f>+J35*I35</f>
        <v>0</v>
      </c>
    </row>
    <row r="36" spans="2:11" ht="31.5" customHeight="1">
      <c r="B36" s="175"/>
      <c r="C36" s="174"/>
      <c r="D36" s="396" t="s">
        <v>200</v>
      </c>
      <c r="E36" s="396"/>
      <c r="F36" s="396" t="s">
        <v>199</v>
      </c>
      <c r="G36" s="396"/>
      <c r="H36" s="366">
        <f>+SUM(K32:K35)</f>
        <v>0</v>
      </c>
      <c r="I36" s="367"/>
      <c r="J36" s="367"/>
      <c r="K36" s="367"/>
    </row>
    <row r="39" spans="2:11" ht="26.25" customHeight="1">
      <c r="B39" s="167" t="s">
        <v>198</v>
      </c>
      <c r="C39" s="166"/>
      <c r="D39" s="414" t="s">
        <v>197</v>
      </c>
      <c r="E39" s="424"/>
      <c r="F39" s="414" t="s">
        <v>196</v>
      </c>
      <c r="G39" s="415"/>
      <c r="H39" s="416"/>
      <c r="I39" s="416"/>
      <c r="J39" s="416"/>
      <c r="K39" s="417"/>
    </row>
    <row r="40" spans="2:11" ht="44.25" customHeight="1">
      <c r="B40" s="173" t="s">
        <v>195</v>
      </c>
      <c r="C40" s="258" t="s">
        <v>360</v>
      </c>
      <c r="D40" s="377" t="s">
        <v>361</v>
      </c>
      <c r="E40" s="378"/>
      <c r="F40" s="385" t="s">
        <v>362</v>
      </c>
      <c r="G40" s="386"/>
      <c r="H40" s="169" t="s">
        <v>168</v>
      </c>
      <c r="I40" s="168">
        <v>2</v>
      </c>
      <c r="J40" s="162"/>
      <c r="K40" s="161">
        <f>+J40*I40</f>
        <v>0</v>
      </c>
    </row>
    <row r="41" spans="2:11" ht="45" customHeight="1">
      <c r="B41" s="173" t="s">
        <v>194</v>
      </c>
      <c r="C41" s="258" t="s">
        <v>363</v>
      </c>
      <c r="D41" s="377" t="s">
        <v>364</v>
      </c>
      <c r="E41" s="378"/>
      <c r="F41" s="385" t="s">
        <v>365</v>
      </c>
      <c r="G41" s="385"/>
      <c r="H41" s="169" t="s">
        <v>168</v>
      </c>
      <c r="I41" s="168">
        <v>1</v>
      </c>
      <c r="J41" s="162"/>
      <c r="K41" s="161">
        <f>+J41*I41</f>
        <v>0</v>
      </c>
    </row>
    <row r="42" spans="2:11" ht="58.5" customHeight="1">
      <c r="B42" s="173" t="s">
        <v>193</v>
      </c>
      <c r="C42" s="258" t="s">
        <v>366</v>
      </c>
      <c r="D42" s="377" t="s">
        <v>367</v>
      </c>
      <c r="E42" s="378"/>
      <c r="F42" s="393" t="s">
        <v>368</v>
      </c>
      <c r="G42" s="394"/>
      <c r="H42" s="169" t="s">
        <v>168</v>
      </c>
      <c r="I42" s="168">
        <v>1</v>
      </c>
      <c r="J42" s="162"/>
      <c r="K42" s="161">
        <f>+J42*I42</f>
        <v>0</v>
      </c>
    </row>
    <row r="43" spans="2:11" ht="30" customHeight="1">
      <c r="B43" s="360" t="s">
        <v>192</v>
      </c>
      <c r="C43" s="372" t="s">
        <v>369</v>
      </c>
      <c r="D43" s="377" t="s">
        <v>191</v>
      </c>
      <c r="E43" s="378"/>
      <c r="F43" s="375" t="s">
        <v>190</v>
      </c>
      <c r="G43" s="376"/>
      <c r="H43" s="384"/>
      <c r="I43" s="384"/>
      <c r="J43" s="384"/>
      <c r="K43" s="384"/>
    </row>
    <row r="44" spans="2:11" ht="25.5">
      <c r="B44" s="361"/>
      <c r="C44" s="373"/>
      <c r="D44" s="377" t="s">
        <v>189</v>
      </c>
      <c r="E44" s="378"/>
      <c r="F44" s="392" t="s">
        <v>188</v>
      </c>
      <c r="G44" s="392"/>
      <c r="H44" s="169" t="s">
        <v>168</v>
      </c>
      <c r="I44" s="172">
        <v>4</v>
      </c>
      <c r="J44" s="162"/>
      <c r="K44" s="161">
        <f t="shared" ref="K44:K50" si="0">+J44*I44</f>
        <v>0</v>
      </c>
    </row>
    <row r="45" spans="2:11" ht="30" customHeight="1">
      <c r="B45" s="361"/>
      <c r="C45" s="373"/>
      <c r="D45" s="377" t="s">
        <v>187</v>
      </c>
      <c r="E45" s="378"/>
      <c r="F45" s="391" t="s">
        <v>186</v>
      </c>
      <c r="G45" s="391"/>
      <c r="H45" s="169" t="s">
        <v>168</v>
      </c>
      <c r="I45" s="172">
        <v>1</v>
      </c>
      <c r="J45" s="171"/>
      <c r="K45" s="170">
        <f t="shared" si="0"/>
        <v>0</v>
      </c>
    </row>
    <row r="46" spans="2:11" ht="25.5">
      <c r="B46" s="361"/>
      <c r="C46" s="373"/>
      <c r="D46" s="377" t="s">
        <v>185</v>
      </c>
      <c r="E46" s="378"/>
      <c r="F46" s="368" t="s">
        <v>184</v>
      </c>
      <c r="G46" s="368"/>
      <c r="H46" s="169" t="s">
        <v>168</v>
      </c>
      <c r="I46" s="168">
        <v>3</v>
      </c>
      <c r="J46" s="162"/>
      <c r="K46" s="161">
        <f t="shared" si="0"/>
        <v>0</v>
      </c>
    </row>
    <row r="47" spans="2:11" ht="25.5">
      <c r="B47" s="361"/>
      <c r="C47" s="373"/>
      <c r="D47" s="377" t="s">
        <v>183</v>
      </c>
      <c r="E47" s="378"/>
      <c r="F47" s="368" t="s">
        <v>182</v>
      </c>
      <c r="G47" s="368"/>
      <c r="H47" s="169" t="s">
        <v>168</v>
      </c>
      <c r="I47" s="168">
        <v>3</v>
      </c>
      <c r="J47" s="162"/>
      <c r="K47" s="161">
        <f t="shared" si="0"/>
        <v>0</v>
      </c>
    </row>
    <row r="48" spans="2:11" ht="25.5">
      <c r="B48" s="361"/>
      <c r="C48" s="373"/>
      <c r="D48" s="377" t="s">
        <v>181</v>
      </c>
      <c r="E48" s="378"/>
      <c r="F48" s="368" t="s">
        <v>180</v>
      </c>
      <c r="G48" s="368"/>
      <c r="H48" s="169" t="s">
        <v>168</v>
      </c>
      <c r="I48" s="168">
        <v>3</v>
      </c>
      <c r="J48" s="162"/>
      <c r="K48" s="161">
        <f t="shared" si="0"/>
        <v>0</v>
      </c>
    </row>
    <row r="49" spans="2:11" ht="25.5">
      <c r="B49" s="361"/>
      <c r="C49" s="373"/>
      <c r="D49" s="377" t="s">
        <v>179</v>
      </c>
      <c r="E49" s="378"/>
      <c r="F49" s="368" t="s">
        <v>178</v>
      </c>
      <c r="G49" s="368"/>
      <c r="H49" s="169" t="s">
        <v>168</v>
      </c>
      <c r="I49" s="168">
        <v>3</v>
      </c>
      <c r="J49" s="162"/>
      <c r="K49" s="161">
        <f t="shared" si="0"/>
        <v>0</v>
      </c>
    </row>
    <row r="50" spans="2:11" ht="25.5">
      <c r="B50" s="362"/>
      <c r="C50" s="374"/>
      <c r="D50" s="377" t="s">
        <v>177</v>
      </c>
      <c r="E50" s="378"/>
      <c r="F50" s="368" t="s">
        <v>176</v>
      </c>
      <c r="G50" s="368"/>
      <c r="H50" s="169" t="s">
        <v>168</v>
      </c>
      <c r="I50" s="168">
        <v>3</v>
      </c>
      <c r="J50" s="162"/>
      <c r="K50" s="161">
        <f t="shared" si="0"/>
        <v>0</v>
      </c>
    </row>
    <row r="51" spans="2:11" ht="36.75" customHeight="1">
      <c r="B51" s="364" t="s">
        <v>175</v>
      </c>
      <c r="C51" s="363" t="s">
        <v>370</v>
      </c>
      <c r="D51" s="377" t="s">
        <v>174</v>
      </c>
      <c r="E51" s="378"/>
      <c r="F51" s="370" t="s">
        <v>173</v>
      </c>
      <c r="G51" s="371"/>
      <c r="H51" s="384"/>
      <c r="I51" s="384"/>
      <c r="J51" s="384"/>
      <c r="K51" s="384"/>
    </row>
    <row r="52" spans="2:11" ht="25.5">
      <c r="B52" s="365"/>
      <c r="C52" s="363"/>
      <c r="D52" s="369" t="s">
        <v>172</v>
      </c>
      <c r="E52" s="369"/>
      <c r="F52" s="369" t="s">
        <v>171</v>
      </c>
      <c r="G52" s="369"/>
      <c r="H52" s="169" t="s">
        <v>168</v>
      </c>
      <c r="I52" s="168">
        <v>1</v>
      </c>
      <c r="J52" s="162"/>
      <c r="K52" s="161">
        <f>+J52*I52</f>
        <v>0</v>
      </c>
    </row>
    <row r="53" spans="2:11" ht="25.5">
      <c r="B53" s="365"/>
      <c r="C53" s="363"/>
      <c r="D53" s="369" t="s">
        <v>170</v>
      </c>
      <c r="E53" s="369"/>
      <c r="F53" s="369" t="s">
        <v>169</v>
      </c>
      <c r="G53" s="369"/>
      <c r="H53" s="169" t="s">
        <v>168</v>
      </c>
      <c r="I53" s="168">
        <v>1</v>
      </c>
      <c r="J53" s="162"/>
      <c r="K53" s="161">
        <f>+J53*I53</f>
        <v>0</v>
      </c>
    </row>
    <row r="54" spans="2:11" ht="34.5" customHeight="1">
      <c r="D54" s="395" t="s">
        <v>167</v>
      </c>
      <c r="E54" s="395"/>
      <c r="F54" s="396" t="s">
        <v>166</v>
      </c>
      <c r="G54" s="396"/>
      <c r="H54" s="366">
        <f>+SUM(K40:K53)</f>
        <v>0</v>
      </c>
      <c r="I54" s="367"/>
      <c r="J54" s="367"/>
      <c r="K54" s="367"/>
    </row>
    <row r="59" spans="2:11" ht="34.5" customHeight="1">
      <c r="B59" s="167" t="s">
        <v>165</v>
      </c>
      <c r="C59" s="166"/>
      <c r="D59" s="414" t="s">
        <v>164</v>
      </c>
      <c r="E59" s="424"/>
      <c r="F59" s="414" t="s">
        <v>163</v>
      </c>
      <c r="G59" s="415"/>
      <c r="H59" s="387"/>
      <c r="I59" s="387"/>
      <c r="J59" s="387"/>
      <c r="K59" s="388"/>
    </row>
    <row r="60" spans="2:11" ht="25.5" customHeight="1">
      <c r="B60" s="165" t="s">
        <v>162</v>
      </c>
      <c r="C60" s="258" t="s">
        <v>371</v>
      </c>
      <c r="D60" s="438" t="s">
        <v>161</v>
      </c>
      <c r="E60" s="439"/>
      <c r="F60" s="392" t="s">
        <v>160</v>
      </c>
      <c r="G60" s="392"/>
      <c r="H60" s="163" t="s">
        <v>153</v>
      </c>
      <c r="I60" s="162">
        <f>+SUM(I18:I19)</f>
        <v>10</v>
      </c>
      <c r="J60" s="162"/>
      <c r="K60" s="161">
        <f>+J60*I60</f>
        <v>0</v>
      </c>
    </row>
    <row r="61" spans="2:11" ht="27" customHeight="1">
      <c r="B61" s="165" t="s">
        <v>159</v>
      </c>
      <c r="C61" s="258" t="s">
        <v>372</v>
      </c>
      <c r="D61" s="438" t="s">
        <v>158</v>
      </c>
      <c r="E61" s="439"/>
      <c r="F61" s="392" t="s">
        <v>157</v>
      </c>
      <c r="G61" s="392"/>
      <c r="H61" s="163" t="s">
        <v>153</v>
      </c>
      <c r="I61" s="162">
        <f>+I60</f>
        <v>10</v>
      </c>
      <c r="J61" s="162"/>
      <c r="K61" s="161">
        <f>+J61*I61</f>
        <v>0</v>
      </c>
    </row>
    <row r="62" spans="2:11" ht="27" customHeight="1">
      <c r="B62" s="165" t="s">
        <v>156</v>
      </c>
      <c r="C62" s="258" t="s">
        <v>373</v>
      </c>
      <c r="D62" s="438" t="s">
        <v>155</v>
      </c>
      <c r="E62" s="444"/>
      <c r="F62" s="392" t="s">
        <v>154</v>
      </c>
      <c r="G62" s="392"/>
      <c r="H62" s="163" t="s">
        <v>153</v>
      </c>
      <c r="I62" s="162">
        <f>+SUM(I32:I33)</f>
        <v>10</v>
      </c>
      <c r="J62" s="162"/>
      <c r="K62" s="161">
        <f>+J62*I62</f>
        <v>0</v>
      </c>
    </row>
    <row r="63" spans="2:11" ht="34.5" customHeight="1">
      <c r="B63" s="160"/>
      <c r="C63" s="159"/>
      <c r="D63" s="396" t="s">
        <v>152</v>
      </c>
      <c r="E63" s="396"/>
      <c r="F63" s="396" t="s">
        <v>151</v>
      </c>
      <c r="G63" s="396"/>
      <c r="H63" s="366">
        <f>+SUM(K60:K62)</f>
        <v>0</v>
      </c>
      <c r="I63" s="367"/>
      <c r="J63" s="367"/>
      <c r="K63" s="367"/>
    </row>
    <row r="64" spans="2:11">
      <c r="B64" s="160"/>
      <c r="C64" s="159"/>
      <c r="D64" s="158"/>
      <c r="E64" s="157"/>
      <c r="F64" s="156"/>
      <c r="G64" s="156"/>
      <c r="H64" s="155"/>
      <c r="I64" s="155"/>
      <c r="J64" s="155"/>
      <c r="K64" s="155"/>
    </row>
    <row r="67" spans="2:11" ht="15">
      <c r="D67" s="383" t="s">
        <v>13</v>
      </c>
      <c r="E67" s="383"/>
      <c r="F67" s="383" t="s">
        <v>150</v>
      </c>
      <c r="G67" s="383"/>
      <c r="H67" s="409"/>
      <c r="I67" s="410"/>
    </row>
    <row r="68" spans="2:11" ht="15">
      <c r="D68" s="380" t="s">
        <v>149</v>
      </c>
      <c r="E68" s="380"/>
      <c r="F68" s="381" t="s">
        <v>148</v>
      </c>
      <c r="G68" s="381"/>
      <c r="H68" s="382">
        <f>+H12</f>
        <v>0</v>
      </c>
      <c r="I68" s="383"/>
      <c r="J68" s="154"/>
      <c r="K68" s="154"/>
    </row>
    <row r="69" spans="2:11" ht="15">
      <c r="D69" s="380" t="s">
        <v>147</v>
      </c>
      <c r="E69" s="380"/>
      <c r="F69" s="380" t="s">
        <v>146</v>
      </c>
      <c r="G69" s="380"/>
      <c r="H69" s="382">
        <f>+H26</f>
        <v>0</v>
      </c>
      <c r="I69" s="383"/>
      <c r="J69" s="154"/>
      <c r="K69" s="154"/>
    </row>
    <row r="70" spans="2:11" ht="28.5" customHeight="1">
      <c r="D70" s="380" t="s">
        <v>145</v>
      </c>
      <c r="E70" s="380"/>
      <c r="F70" s="381" t="s">
        <v>144</v>
      </c>
      <c r="G70" s="381"/>
      <c r="H70" s="382">
        <f>+H36</f>
        <v>0</v>
      </c>
      <c r="I70" s="383"/>
    </row>
    <row r="71" spans="2:11" ht="15">
      <c r="D71" s="380" t="s">
        <v>143</v>
      </c>
      <c r="E71" s="380"/>
      <c r="F71" s="380" t="s">
        <v>142</v>
      </c>
      <c r="G71" s="380"/>
      <c r="H71" s="382">
        <f>+H54</f>
        <v>0</v>
      </c>
      <c r="I71" s="383"/>
    </row>
    <row r="72" spans="2:11" ht="15">
      <c r="D72" s="380" t="s">
        <v>141</v>
      </c>
      <c r="E72" s="380"/>
      <c r="F72" s="380" t="s">
        <v>140</v>
      </c>
      <c r="G72" s="380"/>
      <c r="H72" s="382">
        <f>+H63</f>
        <v>0</v>
      </c>
      <c r="I72" s="383"/>
    </row>
    <row r="74" spans="2:11" ht="40.5" customHeight="1">
      <c r="B74" s="152"/>
      <c r="C74" s="152"/>
      <c r="D74" s="442" t="s">
        <v>139</v>
      </c>
      <c r="E74" s="443"/>
      <c r="F74" s="442" t="s">
        <v>138</v>
      </c>
      <c r="G74" s="443"/>
      <c r="H74" s="399">
        <f>+SUM(H68:I72)</f>
        <v>0</v>
      </c>
      <c r="I74" s="400"/>
      <c r="J74" s="153"/>
      <c r="K74" s="152"/>
    </row>
  </sheetData>
  <mergeCells count="147">
    <mergeCell ref="D74:E74"/>
    <mergeCell ref="F74:G74"/>
    <mergeCell ref="D68:E68"/>
    <mergeCell ref="D69:E69"/>
    <mergeCell ref="D70:E70"/>
    <mergeCell ref="D44:E44"/>
    <mergeCell ref="D45:E45"/>
    <mergeCell ref="F44:G44"/>
    <mergeCell ref="F45:G45"/>
    <mergeCell ref="D46:E46"/>
    <mergeCell ref="D59:E59"/>
    <mergeCell ref="D61:E61"/>
    <mergeCell ref="F67:G67"/>
    <mergeCell ref="F68:G68"/>
    <mergeCell ref="D63:E63"/>
    <mergeCell ref="F63:G63"/>
    <mergeCell ref="D47:E47"/>
    <mergeCell ref="D48:E48"/>
    <mergeCell ref="D62:E62"/>
    <mergeCell ref="F59:G59"/>
    <mergeCell ref="F60:G60"/>
    <mergeCell ref="F61:G61"/>
    <mergeCell ref="D6:E6"/>
    <mergeCell ref="F6:G6"/>
    <mergeCell ref="F62:G62"/>
    <mergeCell ref="D60:E60"/>
    <mergeCell ref="D40:E40"/>
    <mergeCell ref="D41:E41"/>
    <mergeCell ref="D42:E42"/>
    <mergeCell ref="D34:E34"/>
    <mergeCell ref="C31:C33"/>
    <mergeCell ref="D31:E31"/>
    <mergeCell ref="D29:E29"/>
    <mergeCell ref="F34:G34"/>
    <mergeCell ref="F17:G17"/>
    <mergeCell ref="F25:G25"/>
    <mergeCell ref="B20:B22"/>
    <mergeCell ref="F24:G24"/>
    <mergeCell ref="D26:E26"/>
    <mergeCell ref="F26:G26"/>
    <mergeCell ref="H26:K26"/>
    <mergeCell ref="B23:B24"/>
    <mergeCell ref="C23:C24"/>
    <mergeCell ref="B3:K3"/>
    <mergeCell ref="D7:E7"/>
    <mergeCell ref="F15:G15"/>
    <mergeCell ref="D11:E11"/>
    <mergeCell ref="B7:B10"/>
    <mergeCell ref="C7:C10"/>
    <mergeCell ref="H7:H10"/>
    <mergeCell ref="I7:I10"/>
    <mergeCell ref="D25:E25"/>
    <mergeCell ref="C20:C22"/>
    <mergeCell ref="D20:E20"/>
    <mergeCell ref="D21:E21"/>
    <mergeCell ref="B17:B19"/>
    <mergeCell ref="C17:C19"/>
    <mergeCell ref="F18:G18"/>
    <mergeCell ref="F19:G19"/>
    <mergeCell ref="D15:E15"/>
    <mergeCell ref="H31:K31"/>
    <mergeCell ref="F39:G39"/>
    <mergeCell ref="H39:K39"/>
    <mergeCell ref="D33:E33"/>
    <mergeCell ref="F32:G32"/>
    <mergeCell ref="F33:G33"/>
    <mergeCell ref="H17:K17"/>
    <mergeCell ref="H20:K20"/>
    <mergeCell ref="J7:J10"/>
    <mergeCell ref="K7:K10"/>
    <mergeCell ref="D39:E39"/>
    <mergeCell ref="D23:E23"/>
    <mergeCell ref="D24:E24"/>
    <mergeCell ref="F23:G23"/>
    <mergeCell ref="D17:E17"/>
    <mergeCell ref="D16:E16"/>
    <mergeCell ref="F16:G16"/>
    <mergeCell ref="D30:E30"/>
    <mergeCell ref="F30:G30"/>
    <mergeCell ref="H29:K29"/>
    <mergeCell ref="D18:E18"/>
    <mergeCell ref="D19:E19"/>
    <mergeCell ref="B31:B33"/>
    <mergeCell ref="H74:I74"/>
    <mergeCell ref="F7:G7"/>
    <mergeCell ref="D4:E4"/>
    <mergeCell ref="F4:G4"/>
    <mergeCell ref="F11:G11"/>
    <mergeCell ref="D12:E12"/>
    <mergeCell ref="F12:G12"/>
    <mergeCell ref="H12:K12"/>
    <mergeCell ref="F21:G21"/>
    <mergeCell ref="D22:E22"/>
    <mergeCell ref="F22:G22"/>
    <mergeCell ref="F20:G20"/>
    <mergeCell ref="D36:E36"/>
    <mergeCell ref="H67:I67"/>
    <mergeCell ref="H63:K63"/>
    <mergeCell ref="F46:G46"/>
    <mergeCell ref="F47:G47"/>
    <mergeCell ref="F48:G48"/>
    <mergeCell ref="H23:K23"/>
    <mergeCell ref="F29:G29"/>
    <mergeCell ref="D32:E32"/>
    <mergeCell ref="F31:G31"/>
    <mergeCell ref="F36:G36"/>
    <mergeCell ref="B2:K2"/>
    <mergeCell ref="F69:G69"/>
    <mergeCell ref="F70:G70"/>
    <mergeCell ref="F71:G71"/>
    <mergeCell ref="F72:G72"/>
    <mergeCell ref="H68:I68"/>
    <mergeCell ref="H43:K43"/>
    <mergeCell ref="H51:K51"/>
    <mergeCell ref="F40:G40"/>
    <mergeCell ref="F41:G41"/>
    <mergeCell ref="H72:I72"/>
    <mergeCell ref="D71:E71"/>
    <mergeCell ref="D72:E72"/>
    <mergeCell ref="H59:K59"/>
    <mergeCell ref="D67:E67"/>
    <mergeCell ref="D35:E35"/>
    <mergeCell ref="F35:G35"/>
    <mergeCell ref="F42:G42"/>
    <mergeCell ref="H36:K36"/>
    <mergeCell ref="D54:E54"/>
    <mergeCell ref="F54:G54"/>
    <mergeCell ref="H69:I69"/>
    <mergeCell ref="H70:I70"/>
    <mergeCell ref="H71:I71"/>
    <mergeCell ref="B43:B50"/>
    <mergeCell ref="C51:C53"/>
    <mergeCell ref="B51:B53"/>
    <mergeCell ref="H54:K54"/>
    <mergeCell ref="F49:G49"/>
    <mergeCell ref="F50:G50"/>
    <mergeCell ref="D52:E52"/>
    <mergeCell ref="D53:E53"/>
    <mergeCell ref="F51:G51"/>
    <mergeCell ref="F52:G52"/>
    <mergeCell ref="F53:G53"/>
    <mergeCell ref="C43:C50"/>
    <mergeCell ref="F43:G43"/>
    <mergeCell ref="D51:E51"/>
    <mergeCell ref="D43:E43"/>
    <mergeCell ref="D49:E49"/>
    <mergeCell ref="D50:E50"/>
  </mergeCells>
  <pageMargins left="0.7" right="0.7" top="0.75" bottom="0.75" header="0.3" footer="0.3"/>
  <pageSetup paperSize="9" scale="63" fitToHeight="0" orientation="portrait" horizontalDpi="1200" verticalDpi="1200" r:id="rId1"/>
  <rowBreaks count="2" manualBreakCount="2">
    <brk id="28" min="1" max="10" man="1"/>
    <brk id="65" min="1"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M85"/>
  <sheetViews>
    <sheetView view="pageBreakPreview" topLeftCell="A2" zoomScaleNormal="100" zoomScaleSheetLayoutView="100" workbookViewId="0">
      <selection activeCell="G4" sqref="G4:H4"/>
    </sheetView>
  </sheetViews>
  <sheetFormatPr defaultRowHeight="12.75" customHeight="1"/>
  <cols>
    <col min="1" max="2" width="6.7109375" style="203" customWidth="1"/>
    <col min="3" max="3" width="35.7109375" style="202" customWidth="1"/>
    <col min="4" max="4" width="35.7109375" customWidth="1"/>
    <col min="5" max="6" width="6.7109375" style="200" customWidth="1"/>
    <col min="7" max="7" width="12" style="201" customWidth="1"/>
    <col min="8" max="8" width="12.140625" style="200" customWidth="1"/>
    <col min="9" max="9" width="11.85546875" style="200" customWidth="1"/>
    <col min="10" max="10" width="6.7109375" style="200" customWidth="1"/>
    <col min="11" max="247" width="9.140625" style="200" customWidth="1"/>
    <col min="248" max="258" width="9.140625" style="199"/>
    <col min="259" max="259" width="7.7109375" style="199" customWidth="1"/>
    <col min="260" max="260" width="60" style="199" customWidth="1"/>
    <col min="261" max="261" width="7.5703125" style="199" customWidth="1"/>
    <col min="262" max="262" width="11.28515625" style="199" customWidth="1"/>
    <col min="263" max="263" width="13" style="199" customWidth="1"/>
    <col min="264" max="264" width="13.7109375" style="199" customWidth="1"/>
    <col min="265" max="503" width="9.140625" style="199" customWidth="1"/>
    <col min="504" max="514" width="9.140625" style="199"/>
    <col min="515" max="515" width="7.7109375" style="199" customWidth="1"/>
    <col min="516" max="516" width="60" style="199" customWidth="1"/>
    <col min="517" max="517" width="7.5703125" style="199" customWidth="1"/>
    <col min="518" max="518" width="11.28515625" style="199" customWidth="1"/>
    <col min="519" max="519" width="13" style="199" customWidth="1"/>
    <col min="520" max="520" width="13.7109375" style="199" customWidth="1"/>
    <col min="521" max="759" width="9.140625" style="199" customWidth="1"/>
    <col min="760" max="770" width="9.140625" style="199"/>
    <col min="771" max="771" width="7.7109375" style="199" customWidth="1"/>
    <col min="772" max="772" width="60" style="199" customWidth="1"/>
    <col min="773" max="773" width="7.5703125" style="199" customWidth="1"/>
    <col min="774" max="774" width="11.28515625" style="199" customWidth="1"/>
    <col min="775" max="775" width="13" style="199" customWidth="1"/>
    <col min="776" max="776" width="13.7109375" style="199" customWidth="1"/>
    <col min="777" max="1015" width="9.140625" style="199" customWidth="1"/>
    <col min="1016" max="1026" width="9.140625" style="199"/>
    <col min="1027" max="1027" width="7.7109375" style="199" customWidth="1"/>
    <col min="1028" max="1028" width="60" style="199" customWidth="1"/>
    <col min="1029" max="1029" width="7.5703125" style="199" customWidth="1"/>
    <col min="1030" max="1030" width="11.28515625" style="199" customWidth="1"/>
    <col min="1031" max="1031" width="13" style="199" customWidth="1"/>
    <col min="1032" max="1032" width="13.7109375" style="199" customWidth="1"/>
    <col min="1033" max="1271" width="9.140625" style="199" customWidth="1"/>
    <col min="1272" max="1282" width="9.140625" style="199"/>
    <col min="1283" max="1283" width="7.7109375" style="199" customWidth="1"/>
    <col min="1284" max="1284" width="60" style="199" customWidth="1"/>
    <col min="1285" max="1285" width="7.5703125" style="199" customWidth="1"/>
    <col min="1286" max="1286" width="11.28515625" style="199" customWidth="1"/>
    <col min="1287" max="1287" width="13" style="199" customWidth="1"/>
    <col min="1288" max="1288" width="13.7109375" style="199" customWidth="1"/>
    <col min="1289" max="1527" width="9.140625" style="199" customWidth="1"/>
    <col min="1528" max="1538" width="9.140625" style="199"/>
    <col min="1539" max="1539" width="7.7109375" style="199" customWidth="1"/>
    <col min="1540" max="1540" width="60" style="199" customWidth="1"/>
    <col min="1541" max="1541" width="7.5703125" style="199" customWidth="1"/>
    <col min="1542" max="1542" width="11.28515625" style="199" customWidth="1"/>
    <col min="1543" max="1543" width="13" style="199" customWidth="1"/>
    <col min="1544" max="1544" width="13.7109375" style="199" customWidth="1"/>
    <col min="1545" max="1783" width="9.140625" style="199" customWidth="1"/>
    <col min="1784" max="1794" width="9.140625" style="199"/>
    <col min="1795" max="1795" width="7.7109375" style="199" customWidth="1"/>
    <col min="1796" max="1796" width="60" style="199" customWidth="1"/>
    <col min="1797" max="1797" width="7.5703125" style="199" customWidth="1"/>
    <col min="1798" max="1798" width="11.28515625" style="199" customWidth="1"/>
    <col min="1799" max="1799" width="13" style="199" customWidth="1"/>
    <col min="1800" max="1800" width="13.7109375" style="199" customWidth="1"/>
    <col min="1801" max="2039" width="9.140625" style="199" customWidth="1"/>
    <col min="2040" max="2050" width="9.140625" style="199"/>
    <col min="2051" max="2051" width="7.7109375" style="199" customWidth="1"/>
    <col min="2052" max="2052" width="60" style="199" customWidth="1"/>
    <col min="2053" max="2053" width="7.5703125" style="199" customWidth="1"/>
    <col min="2054" max="2054" width="11.28515625" style="199" customWidth="1"/>
    <col min="2055" max="2055" width="13" style="199" customWidth="1"/>
    <col min="2056" max="2056" width="13.7109375" style="199" customWidth="1"/>
    <col min="2057" max="2295" width="9.140625" style="199" customWidth="1"/>
    <col min="2296" max="2306" width="9.140625" style="199"/>
    <col min="2307" max="2307" width="7.7109375" style="199" customWidth="1"/>
    <col min="2308" max="2308" width="60" style="199" customWidth="1"/>
    <col min="2309" max="2309" width="7.5703125" style="199" customWidth="1"/>
    <col min="2310" max="2310" width="11.28515625" style="199" customWidth="1"/>
    <col min="2311" max="2311" width="13" style="199" customWidth="1"/>
    <col min="2312" max="2312" width="13.7109375" style="199" customWidth="1"/>
    <col min="2313" max="2551" width="9.140625" style="199" customWidth="1"/>
    <col min="2552" max="2562" width="9.140625" style="199"/>
    <col min="2563" max="2563" width="7.7109375" style="199" customWidth="1"/>
    <col min="2564" max="2564" width="60" style="199" customWidth="1"/>
    <col min="2565" max="2565" width="7.5703125" style="199" customWidth="1"/>
    <col min="2566" max="2566" width="11.28515625" style="199" customWidth="1"/>
    <col min="2567" max="2567" width="13" style="199" customWidth="1"/>
    <col min="2568" max="2568" width="13.7109375" style="199" customWidth="1"/>
    <col min="2569" max="2807" width="9.140625" style="199" customWidth="1"/>
    <col min="2808" max="2818" width="9.140625" style="199"/>
    <col min="2819" max="2819" width="7.7109375" style="199" customWidth="1"/>
    <col min="2820" max="2820" width="60" style="199" customWidth="1"/>
    <col min="2821" max="2821" width="7.5703125" style="199" customWidth="1"/>
    <col min="2822" max="2822" width="11.28515625" style="199" customWidth="1"/>
    <col min="2823" max="2823" width="13" style="199" customWidth="1"/>
    <col min="2824" max="2824" width="13.7109375" style="199" customWidth="1"/>
    <col min="2825" max="3063" width="9.140625" style="199" customWidth="1"/>
    <col min="3064" max="3074" width="9.140625" style="199"/>
    <col min="3075" max="3075" width="7.7109375" style="199" customWidth="1"/>
    <col min="3076" max="3076" width="60" style="199" customWidth="1"/>
    <col min="3077" max="3077" width="7.5703125" style="199" customWidth="1"/>
    <col min="3078" max="3078" width="11.28515625" style="199" customWidth="1"/>
    <col min="3079" max="3079" width="13" style="199" customWidth="1"/>
    <col min="3080" max="3080" width="13.7109375" style="199" customWidth="1"/>
    <col min="3081" max="3319" width="9.140625" style="199" customWidth="1"/>
    <col min="3320" max="3330" width="9.140625" style="199"/>
    <col min="3331" max="3331" width="7.7109375" style="199" customWidth="1"/>
    <col min="3332" max="3332" width="60" style="199" customWidth="1"/>
    <col min="3333" max="3333" width="7.5703125" style="199" customWidth="1"/>
    <col min="3334" max="3334" width="11.28515625" style="199" customWidth="1"/>
    <col min="3335" max="3335" width="13" style="199" customWidth="1"/>
    <col min="3336" max="3336" width="13.7109375" style="199" customWidth="1"/>
    <col min="3337" max="3575" width="9.140625" style="199" customWidth="1"/>
    <col min="3576" max="3586" width="9.140625" style="199"/>
    <col min="3587" max="3587" width="7.7109375" style="199" customWidth="1"/>
    <col min="3588" max="3588" width="60" style="199" customWidth="1"/>
    <col min="3589" max="3589" width="7.5703125" style="199" customWidth="1"/>
    <col min="3590" max="3590" width="11.28515625" style="199" customWidth="1"/>
    <col min="3591" max="3591" width="13" style="199" customWidth="1"/>
    <col min="3592" max="3592" width="13.7109375" style="199" customWidth="1"/>
    <col min="3593" max="3831" width="9.140625" style="199" customWidth="1"/>
    <col min="3832" max="3842" width="9.140625" style="199"/>
    <col min="3843" max="3843" width="7.7109375" style="199" customWidth="1"/>
    <col min="3844" max="3844" width="60" style="199" customWidth="1"/>
    <col min="3845" max="3845" width="7.5703125" style="199" customWidth="1"/>
    <col min="3846" max="3846" width="11.28515625" style="199" customWidth="1"/>
    <col min="3847" max="3847" width="13" style="199" customWidth="1"/>
    <col min="3848" max="3848" width="13.7109375" style="199" customWidth="1"/>
    <col min="3849" max="4087" width="9.140625" style="199" customWidth="1"/>
    <col min="4088" max="4098" width="9.140625" style="199"/>
    <col min="4099" max="4099" width="7.7109375" style="199" customWidth="1"/>
    <col min="4100" max="4100" width="60" style="199" customWidth="1"/>
    <col min="4101" max="4101" width="7.5703125" style="199" customWidth="1"/>
    <col min="4102" max="4102" width="11.28515625" style="199" customWidth="1"/>
    <col min="4103" max="4103" width="13" style="199" customWidth="1"/>
    <col min="4104" max="4104" width="13.7109375" style="199" customWidth="1"/>
    <col min="4105" max="4343" width="9.140625" style="199" customWidth="1"/>
    <col min="4344" max="4354" width="9.140625" style="199"/>
    <col min="4355" max="4355" width="7.7109375" style="199" customWidth="1"/>
    <col min="4356" max="4356" width="60" style="199" customWidth="1"/>
    <col min="4357" max="4357" width="7.5703125" style="199" customWidth="1"/>
    <col min="4358" max="4358" width="11.28515625" style="199" customWidth="1"/>
    <col min="4359" max="4359" width="13" style="199" customWidth="1"/>
    <col min="4360" max="4360" width="13.7109375" style="199" customWidth="1"/>
    <col min="4361" max="4599" width="9.140625" style="199" customWidth="1"/>
    <col min="4600" max="4610" width="9.140625" style="199"/>
    <col min="4611" max="4611" width="7.7109375" style="199" customWidth="1"/>
    <col min="4612" max="4612" width="60" style="199" customWidth="1"/>
    <col min="4613" max="4613" width="7.5703125" style="199" customWidth="1"/>
    <col min="4614" max="4614" width="11.28515625" style="199" customWidth="1"/>
    <col min="4615" max="4615" width="13" style="199" customWidth="1"/>
    <col min="4616" max="4616" width="13.7109375" style="199" customWidth="1"/>
    <col min="4617" max="4855" width="9.140625" style="199" customWidth="1"/>
    <col min="4856" max="4866" width="9.140625" style="199"/>
    <col min="4867" max="4867" width="7.7109375" style="199" customWidth="1"/>
    <col min="4868" max="4868" width="60" style="199" customWidth="1"/>
    <col min="4869" max="4869" width="7.5703125" style="199" customWidth="1"/>
    <col min="4870" max="4870" width="11.28515625" style="199" customWidth="1"/>
    <col min="4871" max="4871" width="13" style="199" customWidth="1"/>
    <col min="4872" max="4872" width="13.7109375" style="199" customWidth="1"/>
    <col min="4873" max="5111" width="9.140625" style="199" customWidth="1"/>
    <col min="5112" max="5122" width="9.140625" style="199"/>
    <col min="5123" max="5123" width="7.7109375" style="199" customWidth="1"/>
    <col min="5124" max="5124" width="60" style="199" customWidth="1"/>
    <col min="5125" max="5125" width="7.5703125" style="199" customWidth="1"/>
    <col min="5126" max="5126" width="11.28515625" style="199" customWidth="1"/>
    <col min="5127" max="5127" width="13" style="199" customWidth="1"/>
    <col min="5128" max="5128" width="13.7109375" style="199" customWidth="1"/>
    <col min="5129" max="5367" width="9.140625" style="199" customWidth="1"/>
    <col min="5368" max="5378" width="9.140625" style="199"/>
    <col min="5379" max="5379" width="7.7109375" style="199" customWidth="1"/>
    <col min="5380" max="5380" width="60" style="199" customWidth="1"/>
    <col min="5381" max="5381" width="7.5703125" style="199" customWidth="1"/>
    <col min="5382" max="5382" width="11.28515625" style="199" customWidth="1"/>
    <col min="5383" max="5383" width="13" style="199" customWidth="1"/>
    <col min="5384" max="5384" width="13.7109375" style="199" customWidth="1"/>
    <col min="5385" max="5623" width="9.140625" style="199" customWidth="1"/>
    <col min="5624" max="5634" width="9.140625" style="199"/>
    <col min="5635" max="5635" width="7.7109375" style="199" customWidth="1"/>
    <col min="5636" max="5636" width="60" style="199" customWidth="1"/>
    <col min="5637" max="5637" width="7.5703125" style="199" customWidth="1"/>
    <col min="5638" max="5638" width="11.28515625" style="199" customWidth="1"/>
    <col min="5639" max="5639" width="13" style="199" customWidth="1"/>
    <col min="5640" max="5640" width="13.7109375" style="199" customWidth="1"/>
    <col min="5641" max="5879" width="9.140625" style="199" customWidth="1"/>
    <col min="5880" max="5890" width="9.140625" style="199"/>
    <col min="5891" max="5891" width="7.7109375" style="199" customWidth="1"/>
    <col min="5892" max="5892" width="60" style="199" customWidth="1"/>
    <col min="5893" max="5893" width="7.5703125" style="199" customWidth="1"/>
    <col min="5894" max="5894" width="11.28515625" style="199" customWidth="1"/>
    <col min="5895" max="5895" width="13" style="199" customWidth="1"/>
    <col min="5896" max="5896" width="13.7109375" style="199" customWidth="1"/>
    <col min="5897" max="6135" width="9.140625" style="199" customWidth="1"/>
    <col min="6136" max="6146" width="9.140625" style="199"/>
    <col min="6147" max="6147" width="7.7109375" style="199" customWidth="1"/>
    <col min="6148" max="6148" width="60" style="199" customWidth="1"/>
    <col min="6149" max="6149" width="7.5703125" style="199" customWidth="1"/>
    <col min="6150" max="6150" width="11.28515625" style="199" customWidth="1"/>
    <col min="6151" max="6151" width="13" style="199" customWidth="1"/>
    <col min="6152" max="6152" width="13.7109375" style="199" customWidth="1"/>
    <col min="6153" max="6391" width="9.140625" style="199" customWidth="1"/>
    <col min="6392" max="6402" width="9.140625" style="199"/>
    <col min="6403" max="6403" width="7.7109375" style="199" customWidth="1"/>
    <col min="6404" max="6404" width="60" style="199" customWidth="1"/>
    <col min="6405" max="6405" width="7.5703125" style="199" customWidth="1"/>
    <col min="6406" max="6406" width="11.28515625" style="199" customWidth="1"/>
    <col min="6407" max="6407" width="13" style="199" customWidth="1"/>
    <col min="6408" max="6408" width="13.7109375" style="199" customWidth="1"/>
    <col min="6409" max="6647" width="9.140625" style="199" customWidth="1"/>
    <col min="6648" max="6658" width="9.140625" style="199"/>
    <col min="6659" max="6659" width="7.7109375" style="199" customWidth="1"/>
    <col min="6660" max="6660" width="60" style="199" customWidth="1"/>
    <col min="6661" max="6661" width="7.5703125" style="199" customWidth="1"/>
    <col min="6662" max="6662" width="11.28515625" style="199" customWidth="1"/>
    <col min="6663" max="6663" width="13" style="199" customWidth="1"/>
    <col min="6664" max="6664" width="13.7109375" style="199" customWidth="1"/>
    <col min="6665" max="6903" width="9.140625" style="199" customWidth="1"/>
    <col min="6904" max="6914" width="9.140625" style="199"/>
    <col min="6915" max="6915" width="7.7109375" style="199" customWidth="1"/>
    <col min="6916" max="6916" width="60" style="199" customWidth="1"/>
    <col min="6917" max="6917" width="7.5703125" style="199" customWidth="1"/>
    <col min="6918" max="6918" width="11.28515625" style="199" customWidth="1"/>
    <col min="6919" max="6919" width="13" style="199" customWidth="1"/>
    <col min="6920" max="6920" width="13.7109375" style="199" customWidth="1"/>
    <col min="6921" max="7159" width="9.140625" style="199" customWidth="1"/>
    <col min="7160" max="7170" width="9.140625" style="199"/>
    <col min="7171" max="7171" width="7.7109375" style="199" customWidth="1"/>
    <col min="7172" max="7172" width="60" style="199" customWidth="1"/>
    <col min="7173" max="7173" width="7.5703125" style="199" customWidth="1"/>
    <col min="7174" max="7174" width="11.28515625" style="199" customWidth="1"/>
    <col min="7175" max="7175" width="13" style="199" customWidth="1"/>
    <col min="7176" max="7176" width="13.7109375" style="199" customWidth="1"/>
    <col min="7177" max="7415" width="9.140625" style="199" customWidth="1"/>
    <col min="7416" max="7426" width="9.140625" style="199"/>
    <col min="7427" max="7427" width="7.7109375" style="199" customWidth="1"/>
    <col min="7428" max="7428" width="60" style="199" customWidth="1"/>
    <col min="7429" max="7429" width="7.5703125" style="199" customWidth="1"/>
    <col min="7430" max="7430" width="11.28515625" style="199" customWidth="1"/>
    <col min="7431" max="7431" width="13" style="199" customWidth="1"/>
    <col min="7432" max="7432" width="13.7109375" style="199" customWidth="1"/>
    <col min="7433" max="7671" width="9.140625" style="199" customWidth="1"/>
    <col min="7672" max="7682" width="9.140625" style="199"/>
    <col min="7683" max="7683" width="7.7109375" style="199" customWidth="1"/>
    <col min="7684" max="7684" width="60" style="199" customWidth="1"/>
    <col min="7685" max="7685" width="7.5703125" style="199" customWidth="1"/>
    <col min="7686" max="7686" width="11.28515625" style="199" customWidth="1"/>
    <col min="7687" max="7687" width="13" style="199" customWidth="1"/>
    <col min="7688" max="7688" width="13.7109375" style="199" customWidth="1"/>
    <col min="7689" max="7927" width="9.140625" style="199" customWidth="1"/>
    <col min="7928" max="7938" width="9.140625" style="199"/>
    <col min="7939" max="7939" width="7.7109375" style="199" customWidth="1"/>
    <col min="7940" max="7940" width="60" style="199" customWidth="1"/>
    <col min="7941" max="7941" width="7.5703125" style="199" customWidth="1"/>
    <col min="7942" max="7942" width="11.28515625" style="199" customWidth="1"/>
    <col min="7943" max="7943" width="13" style="199" customWidth="1"/>
    <col min="7944" max="7944" width="13.7109375" style="199" customWidth="1"/>
    <col min="7945" max="8183" width="9.140625" style="199" customWidth="1"/>
    <col min="8184" max="8194" width="9.140625" style="199"/>
    <col min="8195" max="8195" width="7.7109375" style="199" customWidth="1"/>
    <col min="8196" max="8196" width="60" style="199" customWidth="1"/>
    <col min="8197" max="8197" width="7.5703125" style="199" customWidth="1"/>
    <col min="8198" max="8198" width="11.28515625" style="199" customWidth="1"/>
    <col min="8199" max="8199" width="13" style="199" customWidth="1"/>
    <col min="8200" max="8200" width="13.7109375" style="199" customWidth="1"/>
    <col min="8201" max="8439" width="9.140625" style="199" customWidth="1"/>
    <col min="8440" max="8450" width="9.140625" style="199"/>
    <col min="8451" max="8451" width="7.7109375" style="199" customWidth="1"/>
    <col min="8452" max="8452" width="60" style="199" customWidth="1"/>
    <col min="8453" max="8453" width="7.5703125" style="199" customWidth="1"/>
    <col min="8454" max="8454" width="11.28515625" style="199" customWidth="1"/>
    <col min="8455" max="8455" width="13" style="199" customWidth="1"/>
    <col min="8456" max="8456" width="13.7109375" style="199" customWidth="1"/>
    <col min="8457" max="8695" width="9.140625" style="199" customWidth="1"/>
    <col min="8696" max="8706" width="9.140625" style="199"/>
    <col min="8707" max="8707" width="7.7109375" style="199" customWidth="1"/>
    <col min="8708" max="8708" width="60" style="199" customWidth="1"/>
    <col min="8709" max="8709" width="7.5703125" style="199" customWidth="1"/>
    <col min="8710" max="8710" width="11.28515625" style="199" customWidth="1"/>
    <col min="8711" max="8711" width="13" style="199" customWidth="1"/>
    <col min="8712" max="8712" width="13.7109375" style="199" customWidth="1"/>
    <col min="8713" max="8951" width="9.140625" style="199" customWidth="1"/>
    <col min="8952" max="8962" width="9.140625" style="199"/>
    <col min="8963" max="8963" width="7.7109375" style="199" customWidth="1"/>
    <col min="8964" max="8964" width="60" style="199" customWidth="1"/>
    <col min="8965" max="8965" width="7.5703125" style="199" customWidth="1"/>
    <col min="8966" max="8966" width="11.28515625" style="199" customWidth="1"/>
    <col min="8967" max="8967" width="13" style="199" customWidth="1"/>
    <col min="8968" max="8968" width="13.7109375" style="199" customWidth="1"/>
    <col min="8969" max="9207" width="9.140625" style="199" customWidth="1"/>
    <col min="9208" max="9218" width="9.140625" style="199"/>
    <col min="9219" max="9219" width="7.7109375" style="199" customWidth="1"/>
    <col min="9220" max="9220" width="60" style="199" customWidth="1"/>
    <col min="9221" max="9221" width="7.5703125" style="199" customWidth="1"/>
    <col min="9222" max="9222" width="11.28515625" style="199" customWidth="1"/>
    <col min="9223" max="9223" width="13" style="199" customWidth="1"/>
    <col min="9224" max="9224" width="13.7109375" style="199" customWidth="1"/>
    <col min="9225" max="9463" width="9.140625" style="199" customWidth="1"/>
    <col min="9464" max="9474" width="9.140625" style="199"/>
    <col min="9475" max="9475" width="7.7109375" style="199" customWidth="1"/>
    <col min="9476" max="9476" width="60" style="199" customWidth="1"/>
    <col min="9477" max="9477" width="7.5703125" style="199" customWidth="1"/>
    <col min="9478" max="9478" width="11.28515625" style="199" customWidth="1"/>
    <col min="9479" max="9479" width="13" style="199" customWidth="1"/>
    <col min="9480" max="9480" width="13.7109375" style="199" customWidth="1"/>
    <col min="9481" max="9719" width="9.140625" style="199" customWidth="1"/>
    <col min="9720" max="9730" width="9.140625" style="199"/>
    <col min="9731" max="9731" width="7.7109375" style="199" customWidth="1"/>
    <col min="9732" max="9732" width="60" style="199" customWidth="1"/>
    <col min="9733" max="9733" width="7.5703125" style="199" customWidth="1"/>
    <col min="9734" max="9734" width="11.28515625" style="199" customWidth="1"/>
    <col min="9735" max="9735" width="13" style="199" customWidth="1"/>
    <col min="9736" max="9736" width="13.7109375" style="199" customWidth="1"/>
    <col min="9737" max="9975" width="9.140625" style="199" customWidth="1"/>
    <col min="9976" max="9986" width="9.140625" style="199"/>
    <col min="9987" max="9987" width="7.7109375" style="199" customWidth="1"/>
    <col min="9988" max="9988" width="60" style="199" customWidth="1"/>
    <col min="9989" max="9989" width="7.5703125" style="199" customWidth="1"/>
    <col min="9990" max="9990" width="11.28515625" style="199" customWidth="1"/>
    <col min="9991" max="9991" width="13" style="199" customWidth="1"/>
    <col min="9992" max="9992" width="13.7109375" style="199" customWidth="1"/>
    <col min="9993" max="10231" width="9.140625" style="199" customWidth="1"/>
    <col min="10232" max="10242" width="9.140625" style="199"/>
    <col min="10243" max="10243" width="7.7109375" style="199" customWidth="1"/>
    <col min="10244" max="10244" width="60" style="199" customWidth="1"/>
    <col min="10245" max="10245" width="7.5703125" style="199" customWidth="1"/>
    <col min="10246" max="10246" width="11.28515625" style="199" customWidth="1"/>
    <col min="10247" max="10247" width="13" style="199" customWidth="1"/>
    <col min="10248" max="10248" width="13.7109375" style="199" customWidth="1"/>
    <col min="10249" max="10487" width="9.140625" style="199" customWidth="1"/>
    <col min="10488" max="10498" width="9.140625" style="199"/>
    <col min="10499" max="10499" width="7.7109375" style="199" customWidth="1"/>
    <col min="10500" max="10500" width="60" style="199" customWidth="1"/>
    <col min="10501" max="10501" width="7.5703125" style="199" customWidth="1"/>
    <col min="10502" max="10502" width="11.28515625" style="199" customWidth="1"/>
    <col min="10503" max="10503" width="13" style="199" customWidth="1"/>
    <col min="10504" max="10504" width="13.7109375" style="199" customWidth="1"/>
    <col min="10505" max="10743" width="9.140625" style="199" customWidth="1"/>
    <col min="10744" max="10754" width="9.140625" style="199"/>
    <col min="10755" max="10755" width="7.7109375" style="199" customWidth="1"/>
    <col min="10756" max="10756" width="60" style="199" customWidth="1"/>
    <col min="10757" max="10757" width="7.5703125" style="199" customWidth="1"/>
    <col min="10758" max="10758" width="11.28515625" style="199" customWidth="1"/>
    <col min="10759" max="10759" width="13" style="199" customWidth="1"/>
    <col min="10760" max="10760" width="13.7109375" style="199" customWidth="1"/>
    <col min="10761" max="10999" width="9.140625" style="199" customWidth="1"/>
    <col min="11000" max="11010" width="9.140625" style="199"/>
    <col min="11011" max="11011" width="7.7109375" style="199" customWidth="1"/>
    <col min="11012" max="11012" width="60" style="199" customWidth="1"/>
    <col min="11013" max="11013" width="7.5703125" style="199" customWidth="1"/>
    <col min="11014" max="11014" width="11.28515625" style="199" customWidth="1"/>
    <col min="11015" max="11015" width="13" style="199" customWidth="1"/>
    <col min="11016" max="11016" width="13.7109375" style="199" customWidth="1"/>
    <col min="11017" max="11255" width="9.140625" style="199" customWidth="1"/>
    <col min="11256" max="11266" width="9.140625" style="199"/>
    <col min="11267" max="11267" width="7.7109375" style="199" customWidth="1"/>
    <col min="11268" max="11268" width="60" style="199" customWidth="1"/>
    <col min="11269" max="11269" width="7.5703125" style="199" customWidth="1"/>
    <col min="11270" max="11270" width="11.28515625" style="199" customWidth="1"/>
    <col min="11271" max="11271" width="13" style="199" customWidth="1"/>
    <col min="11272" max="11272" width="13.7109375" style="199" customWidth="1"/>
    <col min="11273" max="11511" width="9.140625" style="199" customWidth="1"/>
    <col min="11512" max="11522" width="9.140625" style="199"/>
    <col min="11523" max="11523" width="7.7109375" style="199" customWidth="1"/>
    <col min="11524" max="11524" width="60" style="199" customWidth="1"/>
    <col min="11525" max="11525" width="7.5703125" style="199" customWidth="1"/>
    <col min="11526" max="11526" width="11.28515625" style="199" customWidth="1"/>
    <col min="11527" max="11527" width="13" style="199" customWidth="1"/>
    <col min="11528" max="11528" width="13.7109375" style="199" customWidth="1"/>
    <col min="11529" max="11767" width="9.140625" style="199" customWidth="1"/>
    <col min="11768" max="11778" width="9.140625" style="199"/>
    <col min="11779" max="11779" width="7.7109375" style="199" customWidth="1"/>
    <col min="11780" max="11780" width="60" style="199" customWidth="1"/>
    <col min="11781" max="11781" width="7.5703125" style="199" customWidth="1"/>
    <col min="11782" max="11782" width="11.28515625" style="199" customWidth="1"/>
    <col min="11783" max="11783" width="13" style="199" customWidth="1"/>
    <col min="11784" max="11784" width="13.7109375" style="199" customWidth="1"/>
    <col min="11785" max="12023" width="9.140625" style="199" customWidth="1"/>
    <col min="12024" max="12034" width="9.140625" style="199"/>
    <col min="12035" max="12035" width="7.7109375" style="199" customWidth="1"/>
    <col min="12036" max="12036" width="60" style="199" customWidth="1"/>
    <col min="12037" max="12037" width="7.5703125" style="199" customWidth="1"/>
    <col min="12038" max="12038" width="11.28515625" style="199" customWidth="1"/>
    <col min="12039" max="12039" width="13" style="199" customWidth="1"/>
    <col min="12040" max="12040" width="13.7109375" style="199" customWidth="1"/>
    <col min="12041" max="12279" width="9.140625" style="199" customWidth="1"/>
    <col min="12280" max="12290" width="9.140625" style="199"/>
    <col min="12291" max="12291" width="7.7109375" style="199" customWidth="1"/>
    <col min="12292" max="12292" width="60" style="199" customWidth="1"/>
    <col min="12293" max="12293" width="7.5703125" style="199" customWidth="1"/>
    <col min="12294" max="12294" width="11.28515625" style="199" customWidth="1"/>
    <col min="12295" max="12295" width="13" style="199" customWidth="1"/>
    <col min="12296" max="12296" width="13.7109375" style="199" customWidth="1"/>
    <col min="12297" max="12535" width="9.140625" style="199" customWidth="1"/>
    <col min="12536" max="12546" width="9.140625" style="199"/>
    <col min="12547" max="12547" width="7.7109375" style="199" customWidth="1"/>
    <col min="12548" max="12548" width="60" style="199" customWidth="1"/>
    <col min="12549" max="12549" width="7.5703125" style="199" customWidth="1"/>
    <col min="12550" max="12550" width="11.28515625" style="199" customWidth="1"/>
    <col min="12551" max="12551" width="13" style="199" customWidth="1"/>
    <col min="12552" max="12552" width="13.7109375" style="199" customWidth="1"/>
    <col min="12553" max="12791" width="9.140625" style="199" customWidth="1"/>
    <col min="12792" max="12802" width="9.140625" style="199"/>
    <col min="12803" max="12803" width="7.7109375" style="199" customWidth="1"/>
    <col min="12804" max="12804" width="60" style="199" customWidth="1"/>
    <col min="12805" max="12805" width="7.5703125" style="199" customWidth="1"/>
    <col min="12806" max="12806" width="11.28515625" style="199" customWidth="1"/>
    <col min="12807" max="12807" width="13" style="199" customWidth="1"/>
    <col min="12808" max="12808" width="13.7109375" style="199" customWidth="1"/>
    <col min="12809" max="13047" width="9.140625" style="199" customWidth="1"/>
    <col min="13048" max="13058" width="9.140625" style="199"/>
    <col min="13059" max="13059" width="7.7109375" style="199" customWidth="1"/>
    <col min="13060" max="13060" width="60" style="199" customWidth="1"/>
    <col min="13061" max="13061" width="7.5703125" style="199" customWidth="1"/>
    <col min="13062" max="13062" width="11.28515625" style="199" customWidth="1"/>
    <col min="13063" max="13063" width="13" style="199" customWidth="1"/>
    <col min="13064" max="13064" width="13.7109375" style="199" customWidth="1"/>
    <col min="13065" max="13303" width="9.140625" style="199" customWidth="1"/>
    <col min="13304" max="13314" width="9.140625" style="199"/>
    <col min="13315" max="13315" width="7.7109375" style="199" customWidth="1"/>
    <col min="13316" max="13316" width="60" style="199" customWidth="1"/>
    <col min="13317" max="13317" width="7.5703125" style="199" customWidth="1"/>
    <col min="13318" max="13318" width="11.28515625" style="199" customWidth="1"/>
    <col min="13319" max="13319" width="13" style="199" customWidth="1"/>
    <col min="13320" max="13320" width="13.7109375" style="199" customWidth="1"/>
    <col min="13321" max="13559" width="9.140625" style="199" customWidth="1"/>
    <col min="13560" max="13570" width="9.140625" style="199"/>
    <col min="13571" max="13571" width="7.7109375" style="199" customWidth="1"/>
    <col min="13572" max="13572" width="60" style="199" customWidth="1"/>
    <col min="13573" max="13573" width="7.5703125" style="199" customWidth="1"/>
    <col min="13574" max="13574" width="11.28515625" style="199" customWidth="1"/>
    <col min="13575" max="13575" width="13" style="199" customWidth="1"/>
    <col min="13576" max="13576" width="13.7109375" style="199" customWidth="1"/>
    <col min="13577" max="13815" width="9.140625" style="199" customWidth="1"/>
    <col min="13816" max="13826" width="9.140625" style="199"/>
    <col min="13827" max="13827" width="7.7109375" style="199" customWidth="1"/>
    <col min="13828" max="13828" width="60" style="199" customWidth="1"/>
    <col min="13829" max="13829" width="7.5703125" style="199" customWidth="1"/>
    <col min="13830" max="13830" width="11.28515625" style="199" customWidth="1"/>
    <col min="13831" max="13831" width="13" style="199" customWidth="1"/>
    <col min="13832" max="13832" width="13.7109375" style="199" customWidth="1"/>
    <col min="13833" max="14071" width="9.140625" style="199" customWidth="1"/>
    <col min="14072" max="14082" width="9.140625" style="199"/>
    <col min="14083" max="14083" width="7.7109375" style="199" customWidth="1"/>
    <col min="14084" max="14084" width="60" style="199" customWidth="1"/>
    <col min="14085" max="14085" width="7.5703125" style="199" customWidth="1"/>
    <col min="14086" max="14086" width="11.28515625" style="199" customWidth="1"/>
    <col min="14087" max="14087" width="13" style="199" customWidth="1"/>
    <col min="14088" max="14088" width="13.7109375" style="199" customWidth="1"/>
    <col min="14089" max="14327" width="9.140625" style="199" customWidth="1"/>
    <col min="14328" max="14338" width="9.140625" style="199"/>
    <col min="14339" max="14339" width="7.7109375" style="199" customWidth="1"/>
    <col min="14340" max="14340" width="60" style="199" customWidth="1"/>
    <col min="14341" max="14341" width="7.5703125" style="199" customWidth="1"/>
    <col min="14342" max="14342" width="11.28515625" style="199" customWidth="1"/>
    <col min="14343" max="14343" width="13" style="199" customWidth="1"/>
    <col min="14344" max="14344" width="13.7109375" style="199" customWidth="1"/>
    <col min="14345" max="14583" width="9.140625" style="199" customWidth="1"/>
    <col min="14584" max="14594" width="9.140625" style="199"/>
    <col min="14595" max="14595" width="7.7109375" style="199" customWidth="1"/>
    <col min="14596" max="14596" width="60" style="199" customWidth="1"/>
    <col min="14597" max="14597" width="7.5703125" style="199" customWidth="1"/>
    <col min="14598" max="14598" width="11.28515625" style="199" customWidth="1"/>
    <col min="14599" max="14599" width="13" style="199" customWidth="1"/>
    <col min="14600" max="14600" width="13.7109375" style="199" customWidth="1"/>
    <col min="14601" max="14839" width="9.140625" style="199" customWidth="1"/>
    <col min="14840" max="14850" width="9.140625" style="199"/>
    <col min="14851" max="14851" width="7.7109375" style="199" customWidth="1"/>
    <col min="14852" max="14852" width="60" style="199" customWidth="1"/>
    <col min="14853" max="14853" width="7.5703125" style="199" customWidth="1"/>
    <col min="14854" max="14854" width="11.28515625" style="199" customWidth="1"/>
    <col min="14855" max="14855" width="13" style="199" customWidth="1"/>
    <col min="14856" max="14856" width="13.7109375" style="199" customWidth="1"/>
    <col min="14857" max="15095" width="9.140625" style="199" customWidth="1"/>
    <col min="15096" max="15106" width="9.140625" style="199"/>
    <col min="15107" max="15107" width="7.7109375" style="199" customWidth="1"/>
    <col min="15108" max="15108" width="60" style="199" customWidth="1"/>
    <col min="15109" max="15109" width="7.5703125" style="199" customWidth="1"/>
    <col min="15110" max="15110" width="11.28515625" style="199" customWidth="1"/>
    <col min="15111" max="15111" width="13" style="199" customWidth="1"/>
    <col min="15112" max="15112" width="13.7109375" style="199" customWidth="1"/>
    <col min="15113" max="15351" width="9.140625" style="199" customWidth="1"/>
    <col min="15352" max="15362" width="9.140625" style="199"/>
    <col min="15363" max="15363" width="7.7109375" style="199" customWidth="1"/>
    <col min="15364" max="15364" width="60" style="199" customWidth="1"/>
    <col min="15365" max="15365" width="7.5703125" style="199" customWidth="1"/>
    <col min="15366" max="15366" width="11.28515625" style="199" customWidth="1"/>
    <col min="15367" max="15367" width="13" style="199" customWidth="1"/>
    <col min="15368" max="15368" width="13.7109375" style="199" customWidth="1"/>
    <col min="15369" max="15607" width="9.140625" style="199" customWidth="1"/>
    <col min="15608" max="15618" width="9.140625" style="199"/>
    <col min="15619" max="15619" width="7.7109375" style="199" customWidth="1"/>
    <col min="15620" max="15620" width="60" style="199" customWidth="1"/>
    <col min="15621" max="15621" width="7.5703125" style="199" customWidth="1"/>
    <col min="15622" max="15622" width="11.28515625" style="199" customWidth="1"/>
    <col min="15623" max="15623" width="13" style="199" customWidth="1"/>
    <col min="15624" max="15624" width="13.7109375" style="199" customWidth="1"/>
    <col min="15625" max="15863" width="9.140625" style="199" customWidth="1"/>
    <col min="15864" max="15874" width="9.140625" style="199"/>
    <col min="15875" max="15875" width="7.7109375" style="199" customWidth="1"/>
    <col min="15876" max="15876" width="60" style="199" customWidth="1"/>
    <col min="15877" max="15877" width="7.5703125" style="199" customWidth="1"/>
    <col min="15878" max="15878" width="11.28515625" style="199" customWidth="1"/>
    <col min="15879" max="15879" width="13" style="199" customWidth="1"/>
    <col min="15880" max="15880" width="13.7109375" style="199" customWidth="1"/>
    <col min="15881" max="16119" width="9.140625" style="199" customWidth="1"/>
    <col min="16120" max="16130" width="9.140625" style="199"/>
    <col min="16131" max="16131" width="7.7109375" style="199" customWidth="1"/>
    <col min="16132" max="16132" width="60" style="199" customWidth="1"/>
    <col min="16133" max="16133" width="7.5703125" style="199" customWidth="1"/>
    <col min="16134" max="16134" width="11.28515625" style="199" customWidth="1"/>
    <col min="16135" max="16135" width="13" style="199" customWidth="1"/>
    <col min="16136" max="16136" width="13.7109375" style="199" customWidth="1"/>
    <col min="16137" max="16375" width="9.140625" style="199" customWidth="1"/>
    <col min="16376" max="16384" width="9.140625" style="199"/>
  </cols>
  <sheetData>
    <row r="1" spans="1:11" customFormat="1" ht="15">
      <c r="A1" s="245"/>
      <c r="B1" s="245"/>
      <c r="C1" s="245"/>
      <c r="D1" s="244"/>
      <c r="G1" s="9"/>
      <c r="H1" s="243"/>
      <c r="I1" s="9"/>
      <c r="J1" s="9"/>
    </row>
    <row r="2" spans="1:11" customFormat="1" ht="56.25" customHeight="1">
      <c r="A2" s="445" t="s">
        <v>266</v>
      </c>
      <c r="B2" s="446"/>
      <c r="C2" s="446"/>
      <c r="D2" s="447"/>
      <c r="E2" s="446"/>
      <c r="F2" s="446"/>
      <c r="G2" s="446"/>
      <c r="H2" s="448"/>
      <c r="I2" s="149"/>
      <c r="J2" s="204"/>
    </row>
    <row r="3" spans="1:11" customFormat="1" ht="18">
      <c r="A3" s="449" t="s">
        <v>332</v>
      </c>
      <c r="B3" s="450"/>
      <c r="C3" s="450"/>
      <c r="D3" s="450"/>
      <c r="E3" s="451"/>
      <c r="F3" s="451"/>
      <c r="G3" s="451"/>
      <c r="H3" s="452"/>
      <c r="I3" s="242"/>
      <c r="J3" s="241"/>
    </row>
    <row r="4" spans="1:11" s="237" customFormat="1" ht="90">
      <c r="A4" s="321" t="s">
        <v>5</v>
      </c>
      <c r="B4" s="322" t="s">
        <v>6</v>
      </c>
      <c r="C4" s="323" t="s">
        <v>7</v>
      </c>
      <c r="D4" s="322" t="s">
        <v>265</v>
      </c>
      <c r="E4" s="322" t="s">
        <v>8</v>
      </c>
      <c r="F4" s="324" t="s">
        <v>9</v>
      </c>
      <c r="G4" s="319" t="s">
        <v>436</v>
      </c>
      <c r="H4" s="320" t="s">
        <v>437</v>
      </c>
      <c r="I4" s="240"/>
      <c r="J4" s="239"/>
      <c r="K4" s="238"/>
    </row>
    <row r="5" spans="1:11" s="222" customFormat="1">
      <c r="A5" s="236" t="s">
        <v>264</v>
      </c>
      <c r="B5" s="235" t="s">
        <v>263</v>
      </c>
      <c r="C5" s="225" t="s">
        <v>262</v>
      </c>
      <c r="D5" s="234" t="s">
        <v>261</v>
      </c>
      <c r="E5" s="233"/>
      <c r="F5" s="232"/>
      <c r="G5" s="233"/>
      <c r="H5" s="232"/>
    </row>
    <row r="6" spans="1:11" s="222" customFormat="1" ht="38.25">
      <c r="A6" s="227"/>
      <c r="B6" s="226"/>
      <c r="C6" s="225" t="s">
        <v>260</v>
      </c>
      <c r="D6" s="229" t="s">
        <v>259</v>
      </c>
      <c r="E6" s="224"/>
      <c r="F6" s="223"/>
      <c r="G6" s="224"/>
      <c r="H6" s="223"/>
    </row>
    <row r="7" spans="1:11" s="222" customFormat="1" ht="25.5">
      <c r="A7" s="227"/>
      <c r="B7" s="226"/>
      <c r="C7" s="225" t="s">
        <v>258</v>
      </c>
      <c r="D7" s="229" t="s">
        <v>257</v>
      </c>
      <c r="E7" s="224"/>
      <c r="F7" s="223"/>
      <c r="G7" s="224"/>
      <c r="H7" s="223"/>
    </row>
    <row r="8" spans="1:11" s="222" customFormat="1" ht="25.5">
      <c r="A8" s="227"/>
      <c r="B8" s="226"/>
      <c r="C8" s="225" t="s">
        <v>256</v>
      </c>
      <c r="D8" s="229" t="s">
        <v>255</v>
      </c>
      <c r="E8" s="224"/>
      <c r="F8" s="223"/>
      <c r="G8" s="224"/>
      <c r="H8" s="223"/>
    </row>
    <row r="9" spans="1:11" s="222" customFormat="1">
      <c r="A9" s="227"/>
      <c r="B9" s="226"/>
      <c r="C9" s="230" t="s">
        <v>254</v>
      </c>
      <c r="D9" s="228" t="s">
        <v>253</v>
      </c>
      <c r="E9" s="224"/>
      <c r="F9" s="223"/>
      <c r="G9" s="224"/>
      <c r="H9" s="223"/>
    </row>
    <row r="10" spans="1:11" s="222" customFormat="1">
      <c r="A10" s="227"/>
      <c r="B10" s="226"/>
      <c r="C10" s="225" t="s">
        <v>252</v>
      </c>
      <c r="D10" s="231" t="s">
        <v>251</v>
      </c>
      <c r="E10" s="224"/>
      <c r="F10" s="223"/>
      <c r="G10" s="224"/>
      <c r="H10" s="223"/>
    </row>
    <row r="11" spans="1:11" s="222" customFormat="1" ht="25.5">
      <c r="A11" s="227"/>
      <c r="B11" s="226"/>
      <c r="C11" s="225" t="s">
        <v>250</v>
      </c>
      <c r="D11" s="229" t="s">
        <v>249</v>
      </c>
      <c r="E11" s="224"/>
      <c r="F11" s="223"/>
      <c r="G11" s="224"/>
      <c r="H11" s="223"/>
    </row>
    <row r="12" spans="1:11" s="222" customFormat="1">
      <c r="A12" s="227"/>
      <c r="B12" s="226"/>
      <c r="C12" s="230" t="s">
        <v>389</v>
      </c>
      <c r="D12" s="229" t="s">
        <v>390</v>
      </c>
      <c r="E12" s="224"/>
      <c r="F12" s="223"/>
      <c r="G12" s="224"/>
      <c r="H12" s="223"/>
    </row>
    <row r="13" spans="1:11" s="208" customFormat="1" ht="15">
      <c r="A13" s="221"/>
      <c r="B13" s="220"/>
      <c r="C13" s="219"/>
      <c r="D13" s="218"/>
      <c r="E13" s="217" t="s">
        <v>248</v>
      </c>
      <c r="F13" s="216">
        <v>1</v>
      </c>
      <c r="G13" s="215"/>
      <c r="H13" s="214">
        <f>F13*G13</f>
        <v>0</v>
      </c>
      <c r="I13" s="213"/>
    </row>
    <row r="14" spans="1:11" s="208" customFormat="1" ht="15.75" customHeight="1">
      <c r="A14" s="211"/>
      <c r="B14" s="211"/>
      <c r="C14" s="210"/>
      <c r="D14" s="1"/>
      <c r="E14" s="209"/>
      <c r="F14" s="209"/>
      <c r="G14" s="209"/>
      <c r="H14" s="209"/>
    </row>
    <row r="15" spans="1:11" s="208" customFormat="1" ht="15.75" customHeight="1">
      <c r="A15" s="211"/>
      <c r="B15" s="211"/>
      <c r="C15" s="210"/>
      <c r="D15" s="207"/>
      <c r="E15" s="209"/>
      <c r="F15" s="209"/>
      <c r="G15" s="209"/>
      <c r="H15" s="209"/>
    </row>
    <row r="16" spans="1:11" s="208" customFormat="1" ht="15.75" customHeight="1">
      <c r="A16" s="211"/>
      <c r="B16" s="211"/>
      <c r="C16" s="210"/>
      <c r="D16" s="85"/>
      <c r="E16" s="209"/>
      <c r="F16" s="209"/>
      <c r="G16" s="209"/>
      <c r="H16" s="209"/>
    </row>
    <row r="17" spans="1:9" customFormat="1" ht="15.75" thickBot="1">
      <c r="A17" s="33"/>
      <c r="B17" s="46" t="s">
        <v>392</v>
      </c>
      <c r="C17" s="340" t="s">
        <v>391</v>
      </c>
      <c r="D17" s="341"/>
      <c r="E17" s="341"/>
      <c r="F17" s="342"/>
      <c r="G17" s="453"/>
      <c r="H17" s="454"/>
    </row>
    <row r="18" spans="1:9" customFormat="1" ht="30.75" customHeight="1" thickBot="1">
      <c r="A18" s="34"/>
      <c r="B18" s="343" t="s">
        <v>247</v>
      </c>
      <c r="C18" s="344"/>
      <c r="D18" s="344"/>
      <c r="E18" s="344"/>
      <c r="F18" s="455"/>
      <c r="G18" s="456">
        <f>H13</f>
        <v>0</v>
      </c>
      <c r="H18" s="457"/>
      <c r="I18" s="212"/>
    </row>
    <row r="19" spans="1:9" customFormat="1" ht="15">
      <c r="A19" s="15"/>
      <c r="B19" s="15"/>
      <c r="C19" s="333"/>
      <c r="D19" s="333"/>
      <c r="E19" s="333"/>
      <c r="F19" s="333"/>
      <c r="G19" s="334"/>
      <c r="H19" s="334"/>
    </row>
    <row r="20" spans="1:9" s="208" customFormat="1" ht="15.75" customHeight="1">
      <c r="A20" s="211"/>
      <c r="B20" s="211"/>
      <c r="C20" s="210"/>
      <c r="D20" s="207"/>
      <c r="E20" s="209"/>
      <c r="F20" s="209"/>
      <c r="G20" s="209"/>
      <c r="H20" s="209"/>
    </row>
    <row r="21" spans="1:9" s="208" customFormat="1" ht="15.75" customHeight="1">
      <c r="A21" s="211"/>
      <c r="B21" s="211"/>
      <c r="C21" s="210"/>
      <c r="D21" s="207"/>
      <c r="E21" s="209"/>
      <c r="F21" s="209"/>
      <c r="G21" s="209"/>
      <c r="H21" s="209"/>
    </row>
    <row r="22" spans="1:9" s="208" customFormat="1" ht="15.75" customHeight="1">
      <c r="A22" s="211"/>
      <c r="B22" s="211"/>
      <c r="C22" s="210"/>
      <c r="D22" s="207"/>
      <c r="E22" s="209"/>
      <c r="F22" s="209"/>
      <c r="G22" s="209"/>
      <c r="H22" s="209"/>
    </row>
    <row r="23" spans="1:9" s="208" customFormat="1" ht="15.75" customHeight="1">
      <c r="A23" s="211"/>
      <c r="B23" s="211"/>
      <c r="C23" s="210"/>
      <c r="D23" s="207"/>
      <c r="E23" s="209"/>
      <c r="F23" s="209"/>
      <c r="G23" s="209"/>
      <c r="H23" s="209"/>
    </row>
    <row r="24" spans="1:9" s="208" customFormat="1" ht="15.75" customHeight="1">
      <c r="A24" s="211"/>
      <c r="B24" s="211"/>
      <c r="C24" s="210"/>
      <c r="D24" s="207"/>
      <c r="E24" s="209"/>
      <c r="F24" s="209"/>
      <c r="G24" s="209"/>
      <c r="H24" s="209"/>
    </row>
    <row r="25" spans="1:9" s="208" customFormat="1" ht="15.75" customHeight="1">
      <c r="A25" s="211"/>
      <c r="B25" s="211"/>
      <c r="C25" s="210"/>
      <c r="D25" s="207"/>
      <c r="E25" s="209"/>
      <c r="F25" s="209"/>
      <c r="G25" s="209"/>
      <c r="H25" s="209"/>
    </row>
    <row r="26" spans="1:9" s="208" customFormat="1" ht="15.75" customHeight="1">
      <c r="A26" s="211"/>
      <c r="B26" s="211"/>
      <c r="C26" s="210"/>
      <c r="D26" s="207"/>
      <c r="E26" s="209"/>
      <c r="F26" s="209"/>
      <c r="G26" s="209"/>
      <c r="H26" s="209"/>
    </row>
    <row r="27" spans="1:9" s="208" customFormat="1" ht="15.75" customHeight="1">
      <c r="A27" s="211"/>
      <c r="B27" s="211"/>
      <c r="C27" s="210"/>
      <c r="D27" s="207"/>
      <c r="E27" s="209"/>
      <c r="F27" s="209"/>
      <c r="G27" s="209"/>
      <c r="H27" s="209"/>
    </row>
    <row r="28" spans="1:9" s="208" customFormat="1" ht="15.75" customHeight="1">
      <c r="A28" s="211"/>
      <c r="B28" s="211"/>
      <c r="C28" s="210"/>
      <c r="D28" s="207"/>
      <c r="E28" s="209"/>
      <c r="F28" s="209"/>
      <c r="G28" s="209"/>
      <c r="H28" s="209"/>
    </row>
    <row r="29" spans="1:9" s="208" customFormat="1" ht="15.75" customHeight="1">
      <c r="A29" s="211"/>
      <c r="B29" s="211"/>
      <c r="C29" s="210"/>
      <c r="D29" s="207"/>
      <c r="E29" s="209"/>
      <c r="F29" s="209"/>
      <c r="G29" s="209"/>
      <c r="H29" s="209"/>
    </row>
    <row r="30" spans="1:9" s="208" customFormat="1" ht="15.75" customHeight="1">
      <c r="A30" s="211"/>
      <c r="B30" s="211"/>
      <c r="C30" s="210"/>
      <c r="D30" s="207"/>
      <c r="E30" s="209"/>
      <c r="F30" s="209"/>
      <c r="G30" s="209"/>
      <c r="H30" s="209"/>
    </row>
    <row r="31" spans="1:9" s="208" customFormat="1" ht="15.75" customHeight="1">
      <c r="A31" s="211"/>
      <c r="B31" s="211"/>
      <c r="C31" s="210"/>
      <c r="D31" s="207"/>
      <c r="E31" s="209"/>
      <c r="F31" s="209"/>
      <c r="G31" s="209"/>
      <c r="H31" s="209"/>
    </row>
    <row r="32" spans="1:9" ht="12.75" customHeight="1">
      <c r="D32" s="207"/>
    </row>
    <row r="33" spans="4:4" ht="12.75" customHeight="1">
      <c r="D33" s="207"/>
    </row>
    <row r="34" spans="4:4" ht="12.75" customHeight="1">
      <c r="D34" s="207"/>
    </row>
    <row r="35" spans="4:4" ht="12.75" customHeight="1">
      <c r="D35" s="207"/>
    </row>
    <row r="36" spans="4:4" ht="12.75" customHeight="1">
      <c r="D36" s="1"/>
    </row>
    <row r="37" spans="4:4" ht="12.75" customHeight="1">
      <c r="D37" s="204"/>
    </row>
    <row r="38" spans="4:4" ht="12.75" customHeight="1">
      <c r="D38" s="207"/>
    </row>
    <row r="39" spans="4:4" ht="12.75" customHeight="1">
      <c r="D39" s="207"/>
    </row>
    <row r="40" spans="4:4" ht="12.75" customHeight="1">
      <c r="D40" s="207"/>
    </row>
    <row r="41" spans="4:4" ht="12.75" customHeight="1">
      <c r="D41" s="207"/>
    </row>
    <row r="42" spans="4:4" ht="12.75" customHeight="1">
      <c r="D42" s="1"/>
    </row>
    <row r="43" spans="4:4" ht="12.75" customHeight="1">
      <c r="D43" s="204"/>
    </row>
    <row r="44" spans="4:4" ht="12.75" customHeight="1">
      <c r="D44" s="207"/>
    </row>
    <row r="45" spans="4:4" ht="12.75" customHeight="1">
      <c r="D45" s="207"/>
    </row>
    <row r="46" spans="4:4" ht="12.75" customHeight="1">
      <c r="D46" s="207"/>
    </row>
    <row r="47" spans="4:4" ht="12.75" customHeight="1">
      <c r="D47" s="204"/>
    </row>
    <row r="48" spans="4:4" ht="12.75" customHeight="1">
      <c r="D48" s="207"/>
    </row>
    <row r="49" spans="4:4" ht="12.75" customHeight="1">
      <c r="D49" s="204"/>
    </row>
    <row r="50" spans="4:4" ht="12.75" customHeight="1">
      <c r="D50" s="204"/>
    </row>
    <row r="51" spans="4:4" ht="11.25" customHeight="1">
      <c r="D51" s="204"/>
    </row>
    <row r="52" spans="4:4" ht="12.75" hidden="1" customHeight="1">
      <c r="D52" s="204"/>
    </row>
    <row r="53" spans="4:4" ht="12.75" customHeight="1">
      <c r="D53" s="207"/>
    </row>
    <row r="54" spans="4:4" ht="12.75" customHeight="1">
      <c r="D54" s="207"/>
    </row>
    <row r="55" spans="4:4" ht="12.75" customHeight="1">
      <c r="D55" s="207"/>
    </row>
    <row r="56" spans="4:4" ht="12.75" customHeight="1">
      <c r="D56" s="207"/>
    </row>
    <row r="57" spans="4:4" ht="12.75" customHeight="1">
      <c r="D57" s="207"/>
    </row>
    <row r="58" spans="4:4" ht="12.75" customHeight="1">
      <c r="D58" s="207"/>
    </row>
    <row r="59" spans="4:4" ht="12.75" customHeight="1">
      <c r="D59" s="207"/>
    </row>
    <row r="60" spans="4:4" ht="12.75" customHeight="1">
      <c r="D60" s="207"/>
    </row>
    <row r="61" spans="4:4" ht="12.75" customHeight="1">
      <c r="D61" s="207"/>
    </row>
    <row r="62" spans="4:4" ht="12.75" customHeight="1">
      <c r="D62" s="207"/>
    </row>
    <row r="63" spans="4:4" ht="12.75" customHeight="1">
      <c r="D63" s="207"/>
    </row>
    <row r="64" spans="4:4" ht="12.75" customHeight="1">
      <c r="D64" s="207"/>
    </row>
    <row r="65" spans="4:4" ht="12.75" customHeight="1">
      <c r="D65" s="1"/>
    </row>
    <row r="66" spans="4:4" ht="12.75" customHeight="1">
      <c r="D66" s="204"/>
    </row>
    <row r="67" spans="4:4" ht="12.75" customHeight="1">
      <c r="D67" s="207"/>
    </row>
    <row r="68" spans="4:4" ht="12.75" customHeight="1">
      <c r="D68" s="206"/>
    </row>
    <row r="69" spans="4:4" ht="12.75" customHeight="1">
      <c r="D69" s="206"/>
    </row>
    <row r="70" spans="4:4" ht="12.75" customHeight="1">
      <c r="D70" s="206"/>
    </row>
    <row r="71" spans="4:4" ht="12.75" customHeight="1">
      <c r="D71" s="206"/>
    </row>
    <row r="72" spans="4:4" ht="12.75" customHeight="1">
      <c r="D72" s="206"/>
    </row>
    <row r="73" spans="4:4" ht="12.75" customHeight="1">
      <c r="D73" s="1"/>
    </row>
    <row r="74" spans="4:4" ht="12.75" customHeight="1">
      <c r="D74" s="204"/>
    </row>
    <row r="75" spans="4:4" ht="12.75" customHeight="1">
      <c r="D75" s="205"/>
    </row>
    <row r="76" spans="4:4" ht="12.75" customHeight="1">
      <c r="D76" s="204"/>
    </row>
    <row r="77" spans="4:4" ht="12.75" customHeight="1">
      <c r="D77" s="204"/>
    </row>
    <row r="78" spans="4:4" ht="12.75" customHeight="1">
      <c r="D78" s="204"/>
    </row>
    <row r="79" spans="4:4" ht="12.75" customHeight="1">
      <c r="D79" s="204"/>
    </row>
    <row r="80" spans="4:4" ht="12.75" customHeight="1">
      <c r="D80" s="204"/>
    </row>
    <row r="81" spans="4:4" ht="12.75" customHeight="1">
      <c r="D81" s="204"/>
    </row>
    <row r="82" spans="4:4" ht="12.75" customHeight="1">
      <c r="D82" s="204"/>
    </row>
    <row r="83" spans="4:4" ht="12.75" customHeight="1">
      <c r="D83" s="204"/>
    </row>
    <row r="84" spans="4:4" ht="12.75" customHeight="1">
      <c r="D84" s="204"/>
    </row>
    <row r="85" spans="4:4" ht="12.75" customHeight="1">
      <c r="D85" s="204"/>
    </row>
  </sheetData>
  <sheetProtection selectLockedCells="1" selectUnlockedCells="1"/>
  <mergeCells count="8">
    <mergeCell ref="A2:H2"/>
    <mergeCell ref="C19:F19"/>
    <mergeCell ref="G19:H19"/>
    <mergeCell ref="A3:H3"/>
    <mergeCell ref="C17:F17"/>
    <mergeCell ref="G17:H17"/>
    <mergeCell ref="B18:F18"/>
    <mergeCell ref="G18:H18"/>
  </mergeCells>
  <printOptions horizontalCentered="1"/>
  <pageMargins left="0.7" right="0.7" top="0.75" bottom="0.75" header="0.3" footer="0.3"/>
  <pageSetup paperSize="9" scale="71" firstPageNumber="0" fitToHeight="0" orientation="portrait" horizontalDpi="300" verticalDpi="300" r:id="rId1"/>
  <headerFooter alignWithMargins="0"/>
  <colBreaks count="1" manualBreakCount="1">
    <brk id="8" max="69"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H35"/>
  <sheetViews>
    <sheetView view="pageBreakPreview" zoomScaleNormal="85" zoomScaleSheetLayoutView="100" workbookViewId="0">
      <selection activeCell="G4" sqref="G4:H4"/>
    </sheetView>
  </sheetViews>
  <sheetFormatPr defaultColWidth="9.140625" defaultRowHeight="12.75"/>
  <cols>
    <col min="1" max="1" width="7.28515625" style="263" customWidth="1"/>
    <col min="2" max="2" width="9" style="264" customWidth="1"/>
    <col min="3" max="4" width="38.7109375" style="265" customWidth="1"/>
    <col min="5" max="5" width="6.5703125" style="266" customWidth="1"/>
    <col min="6" max="6" width="9" style="266" customWidth="1"/>
    <col min="7" max="7" width="12.5703125" style="266" customWidth="1"/>
    <col min="8" max="8" width="16.5703125" style="267" customWidth="1"/>
    <col min="9" max="16384" width="9.140625" style="266"/>
  </cols>
  <sheetData>
    <row r="2" spans="1:8" s="268" customFormat="1" ht="37.5" customHeight="1">
      <c r="A2" s="458" t="s">
        <v>304</v>
      </c>
      <c r="B2" s="459"/>
      <c r="C2" s="459"/>
      <c r="D2" s="459"/>
      <c r="E2" s="459"/>
      <c r="F2" s="459"/>
      <c r="G2" s="459"/>
      <c r="H2" s="460"/>
    </row>
    <row r="3" spans="1:8" s="268" customFormat="1" ht="18">
      <c r="A3" s="461" t="s">
        <v>303</v>
      </c>
      <c r="B3" s="462"/>
      <c r="C3" s="462"/>
      <c r="D3" s="462"/>
      <c r="E3" s="462"/>
      <c r="F3" s="462"/>
      <c r="G3" s="462"/>
      <c r="H3" s="463"/>
    </row>
    <row r="4" spans="1:8" s="268" customFormat="1" ht="90">
      <c r="A4" s="246" t="s">
        <v>302</v>
      </c>
      <c r="B4" s="246" t="s">
        <v>6</v>
      </c>
      <c r="C4" s="246" t="s">
        <v>7</v>
      </c>
      <c r="D4" s="246" t="s">
        <v>126</v>
      </c>
      <c r="E4" s="246" t="s">
        <v>301</v>
      </c>
      <c r="F4" s="247" t="s">
        <v>300</v>
      </c>
      <c r="G4" s="319" t="s">
        <v>436</v>
      </c>
      <c r="H4" s="320" t="s">
        <v>437</v>
      </c>
    </row>
    <row r="5" spans="1:8">
      <c r="A5" s="269"/>
      <c r="B5" s="270"/>
      <c r="C5" s="271"/>
      <c r="D5" s="271"/>
      <c r="E5" s="272"/>
      <c r="F5" s="272"/>
      <c r="G5" s="272"/>
      <c r="H5" s="273"/>
    </row>
    <row r="6" spans="1:8" ht="13.5" thickBot="1">
      <c r="A6" s="274" t="s">
        <v>11</v>
      </c>
      <c r="B6" s="275"/>
      <c r="C6" s="276" t="s">
        <v>299</v>
      </c>
      <c r="D6" s="276" t="s">
        <v>298</v>
      </c>
      <c r="E6" s="277" t="s">
        <v>297</v>
      </c>
      <c r="F6" s="278" t="s">
        <v>296</v>
      </c>
      <c r="G6" s="278" t="s">
        <v>295</v>
      </c>
      <c r="H6" s="279" t="s">
        <v>294</v>
      </c>
    </row>
    <row r="7" spans="1:8" ht="13.5" thickTop="1">
      <c r="A7" s="280"/>
      <c r="B7" s="281"/>
      <c r="C7" s="282"/>
      <c r="D7" s="282"/>
      <c r="E7" s="283"/>
      <c r="F7" s="283"/>
      <c r="G7" s="284"/>
      <c r="H7" s="284"/>
    </row>
    <row r="8" spans="1:8">
      <c r="A8" s="285"/>
      <c r="B8" s="286"/>
      <c r="C8" s="287"/>
      <c r="D8" s="287"/>
      <c r="E8" s="288"/>
      <c r="F8" s="288"/>
      <c r="G8" s="289"/>
      <c r="H8" s="289"/>
    </row>
    <row r="9" spans="1:8" s="268" customFormat="1" ht="51">
      <c r="A9" s="290">
        <v>1</v>
      </c>
      <c r="B9" s="291" t="s">
        <v>293</v>
      </c>
      <c r="C9" s="292" t="s">
        <v>292</v>
      </c>
      <c r="D9" s="292" t="s">
        <v>376</v>
      </c>
      <c r="E9" s="293"/>
      <c r="F9" s="294"/>
      <c r="G9" s="295"/>
      <c r="H9" s="296"/>
    </row>
    <row r="10" spans="1:8" s="268" customFormat="1">
      <c r="A10" s="297"/>
      <c r="B10" s="298"/>
      <c r="C10" s="292" t="s">
        <v>291</v>
      </c>
      <c r="D10" s="292" t="s">
        <v>290</v>
      </c>
      <c r="E10" s="293" t="s">
        <v>248</v>
      </c>
      <c r="F10" s="294">
        <v>1</v>
      </c>
      <c r="G10" s="295"/>
      <c r="H10" s="296">
        <f>F10*G10</f>
        <v>0</v>
      </c>
    </row>
    <row r="11" spans="1:8" s="268" customFormat="1">
      <c r="A11" s="297"/>
      <c r="B11" s="298"/>
      <c r="C11" s="299"/>
      <c r="D11" s="299"/>
      <c r="E11" s="293"/>
      <c r="F11" s="294"/>
      <c r="G11" s="295"/>
      <c r="H11" s="296"/>
    </row>
    <row r="12" spans="1:8" s="268" customFormat="1" ht="51">
      <c r="A12" s="290">
        <v>2</v>
      </c>
      <c r="B12" s="291" t="s">
        <v>289</v>
      </c>
      <c r="C12" s="292" t="s">
        <v>288</v>
      </c>
      <c r="D12" s="292" t="s">
        <v>287</v>
      </c>
      <c r="E12" s="293"/>
      <c r="F12" s="294"/>
      <c r="G12" s="295"/>
      <c r="H12" s="296"/>
    </row>
    <row r="13" spans="1:8" s="268" customFormat="1">
      <c r="A13" s="297"/>
      <c r="B13" s="298"/>
      <c r="C13" s="292" t="s">
        <v>286</v>
      </c>
      <c r="D13" s="292" t="s">
        <v>283</v>
      </c>
      <c r="E13" s="293" t="s">
        <v>248</v>
      </c>
      <c r="F13" s="294">
        <v>1</v>
      </c>
      <c r="G13" s="295"/>
      <c r="H13" s="296">
        <f>F13*G13</f>
        <v>0</v>
      </c>
    </row>
    <row r="14" spans="1:8" s="268" customFormat="1">
      <c r="A14" s="297"/>
      <c r="B14" s="298"/>
      <c r="C14" s="299"/>
      <c r="D14" s="299"/>
      <c r="E14" s="293"/>
      <c r="F14" s="294"/>
      <c r="G14" s="295"/>
      <c r="H14" s="296"/>
    </row>
    <row r="15" spans="1:8" s="268" customFormat="1" ht="63.75">
      <c r="A15" s="290">
        <v>3</v>
      </c>
      <c r="B15" s="291" t="s">
        <v>285</v>
      </c>
      <c r="C15" s="292" t="s">
        <v>377</v>
      </c>
      <c r="D15" s="292" t="s">
        <v>378</v>
      </c>
      <c r="E15" s="293"/>
      <c r="F15" s="294"/>
      <c r="G15" s="295"/>
      <c r="H15" s="296"/>
    </row>
    <row r="16" spans="1:8" s="268" customFormat="1">
      <c r="A16" s="297"/>
      <c r="B16" s="298"/>
      <c r="C16" s="292" t="s">
        <v>281</v>
      </c>
      <c r="D16" s="292" t="s">
        <v>283</v>
      </c>
      <c r="E16" s="293" t="s">
        <v>248</v>
      </c>
      <c r="F16" s="294">
        <v>2</v>
      </c>
      <c r="G16" s="295"/>
      <c r="H16" s="296">
        <f>F16*G16</f>
        <v>0</v>
      </c>
    </row>
    <row r="17" spans="1:8" s="268" customFormat="1">
      <c r="A17" s="297"/>
      <c r="B17" s="298"/>
      <c r="C17" s="299"/>
      <c r="D17" s="299"/>
      <c r="E17" s="293"/>
      <c r="F17" s="294"/>
      <c r="G17" s="295"/>
      <c r="H17" s="296"/>
    </row>
    <row r="18" spans="1:8" s="268" customFormat="1" ht="102">
      <c r="A18" s="290">
        <v>4</v>
      </c>
      <c r="B18" s="291" t="s">
        <v>284</v>
      </c>
      <c r="C18" s="292" t="s">
        <v>379</v>
      </c>
      <c r="D18" s="292" t="s">
        <v>380</v>
      </c>
      <c r="E18" s="293"/>
      <c r="F18" s="294"/>
      <c r="G18" s="295"/>
      <c r="H18" s="296"/>
    </row>
    <row r="19" spans="1:8" s="268" customFormat="1">
      <c r="A19" s="297"/>
      <c r="B19" s="298"/>
      <c r="C19" s="292" t="s">
        <v>381</v>
      </c>
      <c r="D19" s="292" t="s">
        <v>382</v>
      </c>
      <c r="E19" s="293" t="s">
        <v>248</v>
      </c>
      <c r="F19" s="294">
        <v>2</v>
      </c>
      <c r="G19" s="295"/>
      <c r="H19" s="296">
        <f>F19*G19</f>
        <v>0</v>
      </c>
    </row>
    <row r="20" spans="1:8" s="268" customFormat="1">
      <c r="A20" s="297"/>
      <c r="B20" s="298"/>
      <c r="C20" s="299"/>
      <c r="D20" s="299"/>
      <c r="E20" s="293"/>
      <c r="F20" s="294"/>
      <c r="G20" s="295"/>
      <c r="H20" s="296"/>
    </row>
    <row r="21" spans="1:8" s="268" customFormat="1" ht="25.5">
      <c r="A21" s="290">
        <v>5</v>
      </c>
      <c r="B21" s="291" t="s">
        <v>282</v>
      </c>
      <c r="C21" s="292" t="s">
        <v>383</v>
      </c>
      <c r="D21" s="292" t="s">
        <v>384</v>
      </c>
      <c r="E21" s="293"/>
      <c r="F21" s="294"/>
      <c r="G21" s="295"/>
      <c r="H21" s="296"/>
    </row>
    <row r="22" spans="1:8" s="268" customFormat="1">
      <c r="A22" s="297"/>
      <c r="B22" s="298"/>
      <c r="C22" s="292" t="s">
        <v>281</v>
      </c>
      <c r="D22" s="292" t="s">
        <v>385</v>
      </c>
      <c r="E22" s="293" t="s">
        <v>248</v>
      </c>
      <c r="F22" s="294">
        <v>2</v>
      </c>
      <c r="G22" s="295"/>
      <c r="H22" s="296">
        <f>F22*G22</f>
        <v>0</v>
      </c>
    </row>
    <row r="23" spans="1:8" s="268" customFormat="1">
      <c r="A23" s="300"/>
      <c r="B23" s="298"/>
      <c r="C23" s="299"/>
      <c r="D23" s="299"/>
      <c r="E23" s="293"/>
      <c r="F23" s="294"/>
      <c r="G23" s="295"/>
      <c r="H23" s="296"/>
    </row>
    <row r="24" spans="1:8" s="268" customFormat="1" ht="51">
      <c r="A24" s="290">
        <v>6</v>
      </c>
      <c r="B24" s="291" t="s">
        <v>280</v>
      </c>
      <c r="C24" s="292" t="s">
        <v>279</v>
      </c>
      <c r="D24" s="292" t="s">
        <v>386</v>
      </c>
      <c r="E24" s="293"/>
      <c r="F24" s="294"/>
      <c r="G24" s="295"/>
      <c r="H24" s="296"/>
    </row>
    <row r="25" spans="1:8" s="268" customFormat="1">
      <c r="A25" s="297"/>
      <c r="B25" s="298"/>
      <c r="C25" s="292" t="s">
        <v>275</v>
      </c>
      <c r="D25" s="292" t="s">
        <v>274</v>
      </c>
      <c r="E25" s="293" t="s">
        <v>273</v>
      </c>
      <c r="F25" s="294">
        <v>2</v>
      </c>
      <c r="G25" s="295"/>
      <c r="H25" s="296">
        <f>F25*G25</f>
        <v>0</v>
      </c>
    </row>
    <row r="26" spans="1:8" s="268" customFormat="1">
      <c r="A26" s="297"/>
      <c r="B26" s="298"/>
      <c r="C26" s="299"/>
      <c r="D26" s="299"/>
      <c r="E26" s="293"/>
      <c r="F26" s="294"/>
      <c r="G26" s="295"/>
      <c r="H26" s="296"/>
    </row>
    <row r="27" spans="1:8" s="268" customFormat="1" ht="76.5">
      <c r="A27" s="290">
        <v>7</v>
      </c>
      <c r="B27" s="291" t="s">
        <v>278</v>
      </c>
      <c r="C27" s="292" t="s">
        <v>277</v>
      </c>
      <c r="D27" s="292" t="s">
        <v>276</v>
      </c>
      <c r="E27" s="293"/>
      <c r="F27" s="294"/>
      <c r="G27" s="295"/>
      <c r="H27" s="296"/>
    </row>
    <row r="28" spans="1:8" s="268" customFormat="1">
      <c r="A28" s="297"/>
      <c r="B28" s="298"/>
      <c r="C28" s="292" t="s">
        <v>275</v>
      </c>
      <c r="D28" s="292" t="s">
        <v>274</v>
      </c>
      <c r="E28" s="293" t="s">
        <v>273</v>
      </c>
      <c r="F28" s="294">
        <v>2</v>
      </c>
      <c r="G28" s="295"/>
      <c r="H28" s="296">
        <f>F28*G28</f>
        <v>0</v>
      </c>
    </row>
    <row r="29" spans="1:8" s="268" customFormat="1">
      <c r="A29" s="297"/>
      <c r="B29" s="298"/>
      <c r="C29" s="299"/>
      <c r="D29" s="299"/>
      <c r="E29" s="293"/>
      <c r="F29" s="294"/>
      <c r="G29" s="295"/>
      <c r="H29" s="296"/>
    </row>
    <row r="30" spans="1:8" s="268" customFormat="1">
      <c r="A30" s="290">
        <v>8</v>
      </c>
      <c r="B30" s="298" t="s">
        <v>387</v>
      </c>
      <c r="C30" s="301" t="s">
        <v>272</v>
      </c>
      <c r="D30" s="301" t="s">
        <v>271</v>
      </c>
      <c r="E30" s="293"/>
      <c r="F30" s="294"/>
      <c r="G30" s="295"/>
      <c r="H30" s="296"/>
    </row>
    <row r="31" spans="1:8" s="268" customFormat="1" ht="16.5">
      <c r="A31" s="300"/>
      <c r="B31" s="298"/>
      <c r="C31" s="302" t="s">
        <v>270</v>
      </c>
      <c r="D31" s="303" t="s">
        <v>269</v>
      </c>
      <c r="E31" s="293" t="s">
        <v>268</v>
      </c>
      <c r="F31" s="294">
        <v>1</v>
      </c>
      <c r="G31" s="295"/>
      <c r="H31" s="296">
        <f>F31*G31</f>
        <v>0</v>
      </c>
    </row>
    <row r="32" spans="1:8" s="268" customFormat="1" ht="16.5">
      <c r="A32" s="300"/>
      <c r="B32" s="298"/>
      <c r="C32" s="302"/>
      <c r="D32" s="303"/>
      <c r="E32" s="293"/>
      <c r="F32" s="294"/>
      <c r="G32" s="295"/>
      <c r="H32" s="304"/>
    </row>
    <row r="33" spans="1:8" s="268" customFormat="1">
      <c r="A33" s="300"/>
      <c r="B33" s="298"/>
      <c r="C33" s="299"/>
      <c r="D33" s="299"/>
      <c r="E33" s="293"/>
      <c r="F33" s="294"/>
      <c r="G33" s="295"/>
      <c r="H33" s="304"/>
    </row>
    <row r="34" spans="1:8" s="268" customFormat="1" ht="13.5" thickBot="1">
      <c r="A34" s="305" t="s">
        <v>11</v>
      </c>
      <c r="B34" s="306"/>
      <c r="C34" s="307" t="s">
        <v>267</v>
      </c>
      <c r="D34" s="307" t="s">
        <v>388</v>
      </c>
      <c r="E34" s="308"/>
      <c r="F34" s="308"/>
      <c r="G34" s="308"/>
      <c r="H34" s="309">
        <f>SUM(H9:H33)</f>
        <v>0</v>
      </c>
    </row>
    <row r="35" spans="1:8" ht="13.5" thickTop="1"/>
  </sheetData>
  <mergeCells count="2">
    <mergeCell ref="A2:H2"/>
    <mergeCell ref="A3:H3"/>
  </mergeCells>
  <pageMargins left="0.23622047244094491" right="0.23622047244094491" top="0.74803149606299213" bottom="0.74803149606299213" header="0.31496062992125984" footer="0.31496062992125984"/>
  <pageSetup paperSize="9" scale="7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11"/>
  <sheetViews>
    <sheetView showZeros="0" tabSelected="1" view="pageBreakPreview" zoomScaleNormal="100" zoomScaleSheetLayoutView="100" workbookViewId="0">
      <selection activeCell="F14" sqref="F14"/>
    </sheetView>
  </sheetViews>
  <sheetFormatPr defaultRowHeight="15"/>
  <cols>
    <col min="1" max="1" width="7.28515625" customWidth="1"/>
    <col min="2" max="2" width="21.5703125" customWidth="1"/>
    <col min="3" max="3" width="17.42578125" customWidth="1"/>
    <col min="4" max="4" width="19.5703125" customWidth="1"/>
    <col min="7" max="7" width="22" customWidth="1"/>
  </cols>
  <sheetData>
    <row r="1" spans="1:7" ht="48.75" customHeight="1"/>
    <row r="2" spans="1:7" ht="105" customHeight="1"/>
    <row r="3" spans="1:7">
      <c r="A3" s="464" t="s">
        <v>13</v>
      </c>
      <c r="B3" s="465"/>
      <c r="C3" s="465"/>
      <c r="D3" s="465"/>
      <c r="E3" s="465"/>
      <c r="F3" s="466"/>
    </row>
    <row r="4" spans="1:7">
      <c r="A4" s="464"/>
      <c r="B4" s="465"/>
      <c r="C4" s="465"/>
      <c r="D4" s="465"/>
      <c r="E4" s="465"/>
      <c r="F4" s="466"/>
    </row>
    <row r="5" spans="1:7">
      <c r="A5" s="14" t="s">
        <v>333</v>
      </c>
      <c r="B5" s="467" t="s">
        <v>334</v>
      </c>
      <c r="C5" s="468"/>
      <c r="D5" s="469"/>
      <c r="E5" s="314"/>
      <c r="F5" s="315">
        <f>'1.Archutectural Works'!H41</f>
        <v>0</v>
      </c>
      <c r="G5" s="9"/>
    </row>
    <row r="6" spans="1:7">
      <c r="A6" s="14" t="s">
        <v>12</v>
      </c>
      <c r="B6" s="467" t="s">
        <v>335</v>
      </c>
      <c r="C6" s="468"/>
      <c r="D6" s="469"/>
      <c r="E6" s="314"/>
      <c r="F6" s="315">
        <f>'E.Electrical Works'!H74</f>
        <v>0</v>
      </c>
    </row>
    <row r="7" spans="1:7">
      <c r="A7" s="14" t="s">
        <v>14</v>
      </c>
      <c r="B7" s="467" t="s">
        <v>336</v>
      </c>
      <c r="C7" s="468"/>
      <c r="D7" s="469"/>
      <c r="E7" s="314"/>
      <c r="F7" s="315">
        <f>P!H74</f>
        <v>0</v>
      </c>
      <c r="G7" s="9"/>
    </row>
    <row r="8" spans="1:7">
      <c r="A8" s="14" t="s">
        <v>15</v>
      </c>
      <c r="B8" s="467" t="s">
        <v>337</v>
      </c>
      <c r="C8" s="468"/>
      <c r="D8" s="469"/>
      <c r="E8" s="314"/>
      <c r="F8" s="315">
        <f>EL.Elevator!G18</f>
        <v>0</v>
      </c>
    </row>
    <row r="9" spans="1:7" ht="30" customHeight="1">
      <c r="A9" s="14" t="s">
        <v>11</v>
      </c>
      <c r="B9" s="467" t="s">
        <v>338</v>
      </c>
      <c r="C9" s="468"/>
      <c r="D9" s="469"/>
      <c r="E9" s="476">
        <f>'M Mechanical'!H34</f>
        <v>0</v>
      </c>
      <c r="F9" s="478"/>
    </row>
    <row r="10" spans="1:7">
      <c r="A10" s="12"/>
      <c r="B10" s="475" t="s">
        <v>16</v>
      </c>
      <c r="C10" s="471"/>
      <c r="D10" s="472"/>
      <c r="E10" s="476">
        <f>SUM(E5:F9)</f>
        <v>0</v>
      </c>
      <c r="F10" s="477"/>
    </row>
    <row r="11" spans="1:7">
      <c r="A11" s="12"/>
      <c r="B11" s="470"/>
      <c r="C11" s="471"/>
      <c r="D11" s="472"/>
      <c r="E11" s="473"/>
      <c r="F11" s="474"/>
    </row>
  </sheetData>
  <mergeCells count="12">
    <mergeCell ref="A4:F4"/>
    <mergeCell ref="A3:F3"/>
    <mergeCell ref="B8:D8"/>
    <mergeCell ref="B6:D6"/>
    <mergeCell ref="B11:D11"/>
    <mergeCell ref="E11:F11"/>
    <mergeCell ref="B10:D10"/>
    <mergeCell ref="E10:F10"/>
    <mergeCell ref="B5:D5"/>
    <mergeCell ref="B9:D9"/>
    <mergeCell ref="E9:F9"/>
    <mergeCell ref="B7:D7"/>
  </mergeCells>
  <pageMargins left="0.98425196850393704" right="0.59055118110236227"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Cover</vt:lpstr>
      <vt:lpstr>1.Archutectural Works</vt:lpstr>
      <vt:lpstr>E.Electrical Works</vt:lpstr>
      <vt:lpstr>P</vt:lpstr>
      <vt:lpstr>EL.Elevator</vt:lpstr>
      <vt:lpstr>M Mechanical</vt:lpstr>
      <vt:lpstr>Summary</vt:lpstr>
      <vt:lpstr>'1.Archutectural Works'!Print_Area</vt:lpstr>
      <vt:lpstr>Cover!Print_Area</vt:lpstr>
      <vt:lpstr>'E.Electrical Works'!Print_Area</vt:lpstr>
      <vt:lpstr>EL.Elevator!Print_Area</vt:lpstr>
      <vt:lpstr>'M Mechanical'!Print_Area</vt:lpstr>
      <vt:lpstr>P!Print_Area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Jovan Dzeletovic</dc:creator>
  <cp:lastModifiedBy>Rankovic, Ivan</cp:lastModifiedBy>
  <cp:lastPrinted>2020-01-27T19:29:30Z</cp:lastPrinted>
  <dcterms:created xsi:type="dcterms:W3CDTF">2009-07-06T09:15:33Z</dcterms:created>
  <dcterms:modified xsi:type="dcterms:W3CDTF">2020-04-15T11:26:18Z</dcterms:modified>
</cp:coreProperties>
</file>